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ni\Dropbox\1711 astrolabio\"/>
    </mc:Choice>
  </mc:AlternateContent>
  <bookViews>
    <workbookView xWindow="240" yWindow="60" windowWidth="20115" windowHeight="8010" activeTab="4"/>
  </bookViews>
  <sheets>
    <sheet name="zodiac" sheetId="5" r:id="rId1"/>
    <sheet name="skyCalc" sheetId="2" r:id="rId2"/>
    <sheet name="stars" sheetId="3" r:id="rId3"/>
    <sheet name="starsAb" sheetId="4" r:id="rId4"/>
    <sheet name="plots" sheetId="1" r:id="rId5"/>
  </sheets>
  <definedNames>
    <definedName name="_xlnm._FilterDatabase" localSheetId="2" hidden="1">stars!$C$6:$U$60</definedName>
  </definedNames>
  <calcPr calcId="162913"/>
</workbook>
</file>

<file path=xl/calcChain.xml><?xml version="1.0" encoding="utf-8"?>
<calcChain xmlns="http://schemas.openxmlformats.org/spreadsheetml/2006/main">
  <c r="G5" i="2" l="1"/>
  <c r="I26" i="1" l="1"/>
  <c r="C13" i="2"/>
  <c r="C10" i="2"/>
  <c r="I6" i="1"/>
  <c r="I8" i="1" s="1"/>
  <c r="I7" i="1" s="1"/>
  <c r="J7" i="1" l="1"/>
  <c r="T5" i="2"/>
  <c r="R5" i="2"/>
  <c r="P5" i="2"/>
  <c r="N5" i="2"/>
  <c r="L5" i="2"/>
  <c r="BE12" i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BE53" i="1" s="1"/>
  <c r="BE54" i="1" s="1"/>
  <c r="BE55" i="1" s="1"/>
  <c r="BE56" i="1" s="1"/>
  <c r="BE57" i="1" s="1"/>
  <c r="BE58" i="1" s="1"/>
  <c r="BE59" i="1" s="1"/>
  <c r="BE60" i="1" s="1"/>
  <c r="BE61" i="1" s="1"/>
  <c r="BE62" i="1" s="1"/>
  <c r="BE63" i="1" s="1"/>
  <c r="BE64" i="1" s="1"/>
  <c r="BE65" i="1" s="1"/>
  <c r="BE66" i="1" s="1"/>
  <c r="BE67" i="1" s="1"/>
  <c r="BE68" i="1" s="1"/>
  <c r="BE69" i="1" s="1"/>
  <c r="BE70" i="1" s="1"/>
  <c r="BE71" i="1" s="1"/>
  <c r="BE72" i="1" s="1"/>
  <c r="BE73" i="1" s="1"/>
  <c r="BE74" i="1" s="1"/>
  <c r="BE75" i="1" s="1"/>
  <c r="BE76" i="1" s="1"/>
  <c r="BE77" i="1" s="1"/>
  <c r="BE78" i="1" s="1"/>
  <c r="BE79" i="1" s="1"/>
  <c r="BE80" i="1" s="1"/>
  <c r="BE81" i="1" s="1"/>
  <c r="BE82" i="1" s="1"/>
  <c r="BE83" i="1" s="1"/>
  <c r="BE84" i="1" s="1"/>
  <c r="BE85" i="1" s="1"/>
  <c r="BE86" i="1" s="1"/>
  <c r="BE87" i="1" s="1"/>
  <c r="BE88" i="1" s="1"/>
  <c r="BE89" i="1" s="1"/>
  <c r="BE90" i="1" s="1"/>
  <c r="BE91" i="1" s="1"/>
  <c r="BE92" i="1" s="1"/>
  <c r="BE93" i="1" s="1"/>
  <c r="BE94" i="1" s="1"/>
  <c r="BE95" i="1" s="1"/>
  <c r="BE96" i="1" s="1"/>
  <c r="BE97" i="1" s="1"/>
  <c r="BE98" i="1" s="1"/>
  <c r="BE99" i="1" s="1"/>
  <c r="BE100" i="1" s="1"/>
  <c r="BE101" i="1" s="1"/>
  <c r="BE102" i="1" s="1"/>
  <c r="BE103" i="1" s="1"/>
  <c r="BE104" i="1" s="1"/>
  <c r="BE105" i="1" s="1"/>
  <c r="BE106" i="1" s="1"/>
  <c r="BE107" i="1" s="1"/>
  <c r="BE108" i="1" s="1"/>
  <c r="BE109" i="1" s="1"/>
  <c r="BE110" i="1" s="1"/>
  <c r="BE111" i="1" s="1"/>
  <c r="Q1" i="1"/>
  <c r="U4" i="1"/>
  <c r="V4" i="1" s="1"/>
  <c r="V5" i="1"/>
  <c r="K57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35" i="1"/>
  <c r="K34" i="1"/>
  <c r="P11" i="1" l="1"/>
  <c r="AH7" i="1"/>
  <c r="I28" i="1"/>
  <c r="I27" i="1"/>
  <c r="I38" i="4"/>
  <c r="K38" i="4"/>
  <c r="I39" i="4"/>
  <c r="K39" i="4"/>
  <c r="U62" i="3"/>
  <c r="T62" i="3"/>
  <c r="U61" i="3"/>
  <c r="T61" i="3"/>
  <c r="P62" i="3"/>
  <c r="O62" i="3"/>
  <c r="Q62" i="3" s="1"/>
  <c r="R62" i="3" s="1"/>
  <c r="P61" i="3"/>
  <c r="O61" i="3"/>
  <c r="Q61" i="3" s="1"/>
  <c r="R61" i="3" s="1"/>
  <c r="S62" i="3"/>
  <c r="I23" i="1"/>
  <c r="I24" i="1"/>
  <c r="I25" i="1"/>
  <c r="I34" i="4"/>
  <c r="K34" i="4"/>
  <c r="I35" i="4"/>
  <c r="K35" i="4"/>
  <c r="I36" i="4"/>
  <c r="K36" i="4"/>
  <c r="I37" i="4"/>
  <c r="K37" i="4"/>
  <c r="Q11" i="1" l="1"/>
  <c r="P12" i="1"/>
  <c r="CM12" i="1"/>
  <c r="CM13" i="1" s="1"/>
  <c r="CM14" i="1" s="1"/>
  <c r="CM15" i="1" s="1"/>
  <c r="CM16" i="1" s="1"/>
  <c r="CM17" i="1" s="1"/>
  <c r="CM18" i="1" s="1"/>
  <c r="CM19" i="1" s="1"/>
  <c r="CM20" i="1" s="1"/>
  <c r="CM21" i="1" s="1"/>
  <c r="CM22" i="1" s="1"/>
  <c r="CM23" i="1" s="1"/>
  <c r="CM24" i="1" s="1"/>
  <c r="CM25" i="1" s="1"/>
  <c r="CM26" i="1" s="1"/>
  <c r="CM27" i="1" s="1"/>
  <c r="CM28" i="1" s="1"/>
  <c r="CM29" i="1" s="1"/>
  <c r="CM30" i="1" s="1"/>
  <c r="CM31" i="1" s="1"/>
  <c r="CM32" i="1" s="1"/>
  <c r="CM33" i="1" s="1"/>
  <c r="CM34" i="1" s="1"/>
  <c r="CM35" i="1" s="1"/>
  <c r="CM36" i="1" s="1"/>
  <c r="CM37" i="1" s="1"/>
  <c r="CM38" i="1" s="1"/>
  <c r="CM39" i="1" s="1"/>
  <c r="CM40" i="1" s="1"/>
  <c r="CM41" i="1" s="1"/>
  <c r="CM42" i="1" s="1"/>
  <c r="CM43" i="1" s="1"/>
  <c r="CM44" i="1" s="1"/>
  <c r="CM45" i="1" s="1"/>
  <c r="CM46" i="1" s="1"/>
  <c r="CM47" i="1" s="1"/>
  <c r="CM48" i="1" s="1"/>
  <c r="CM49" i="1" s="1"/>
  <c r="CM50" i="1" s="1"/>
  <c r="CM51" i="1" s="1"/>
  <c r="CM52" i="1" s="1"/>
  <c r="CM53" i="1" s="1"/>
  <c r="CM54" i="1" s="1"/>
  <c r="CM55" i="1" s="1"/>
  <c r="CM56" i="1" s="1"/>
  <c r="CM57" i="1" s="1"/>
  <c r="CM58" i="1" s="1"/>
  <c r="CM59" i="1" s="1"/>
  <c r="CM60" i="1" s="1"/>
  <c r="CM61" i="1" s="1"/>
  <c r="CM62" i="1" s="1"/>
  <c r="CM63" i="1" s="1"/>
  <c r="CM64" i="1" s="1"/>
  <c r="CM65" i="1" s="1"/>
  <c r="CM66" i="1" s="1"/>
  <c r="CM67" i="1" s="1"/>
  <c r="CM68" i="1" s="1"/>
  <c r="CM69" i="1" s="1"/>
  <c r="CM70" i="1" s="1"/>
  <c r="CM71" i="1" s="1"/>
  <c r="CM72" i="1" s="1"/>
  <c r="CM73" i="1" s="1"/>
  <c r="CM74" i="1" s="1"/>
  <c r="CM75" i="1" s="1"/>
  <c r="CM76" i="1" s="1"/>
  <c r="CM77" i="1" s="1"/>
  <c r="CM78" i="1" s="1"/>
  <c r="CM79" i="1" s="1"/>
  <c r="CM80" i="1" s="1"/>
  <c r="CM81" i="1" s="1"/>
  <c r="CM82" i="1" s="1"/>
  <c r="CM83" i="1" s="1"/>
  <c r="CM84" i="1" s="1"/>
  <c r="CM85" i="1" s="1"/>
  <c r="CM86" i="1" s="1"/>
  <c r="CM87" i="1" s="1"/>
  <c r="CM88" i="1" s="1"/>
  <c r="CM89" i="1" s="1"/>
  <c r="CM90" i="1" s="1"/>
  <c r="CM91" i="1" s="1"/>
  <c r="CM92" i="1" s="1"/>
  <c r="CM93" i="1" s="1"/>
  <c r="CM94" i="1" s="1"/>
  <c r="CM95" i="1" s="1"/>
  <c r="CM96" i="1" s="1"/>
  <c r="CM97" i="1" s="1"/>
  <c r="CM98" i="1" s="1"/>
  <c r="CM99" i="1" s="1"/>
  <c r="CM100" i="1" s="1"/>
  <c r="CM101" i="1" s="1"/>
  <c r="CM102" i="1" s="1"/>
  <c r="CM103" i="1" s="1"/>
  <c r="CM104" i="1" s="1"/>
  <c r="CM105" i="1" s="1"/>
  <c r="CM106" i="1" s="1"/>
  <c r="CM107" i="1" s="1"/>
  <c r="CM108" i="1" s="1"/>
  <c r="CM109" i="1" s="1"/>
  <c r="CM110" i="1" s="1"/>
  <c r="CM111" i="1" s="1"/>
  <c r="V5" i="2"/>
  <c r="I22" i="1"/>
  <c r="K13" i="4"/>
  <c r="K16" i="4"/>
  <c r="K17" i="4"/>
  <c r="K21" i="4"/>
  <c r="K24" i="4"/>
  <c r="K25" i="4"/>
  <c r="K29" i="4"/>
  <c r="K32" i="4"/>
  <c r="K33" i="4"/>
  <c r="I11" i="4"/>
  <c r="I21" i="1"/>
  <c r="I20" i="1"/>
  <c r="I19" i="1"/>
  <c r="I18" i="1"/>
  <c r="I17" i="1"/>
  <c r="I16" i="1"/>
  <c r="I15" i="1"/>
  <c r="I14" i="1"/>
  <c r="I13" i="1"/>
  <c r="I1" i="1"/>
  <c r="J26" i="1" s="1"/>
  <c r="I2" i="4"/>
  <c r="J38" i="4" s="1"/>
  <c r="I6" i="4"/>
  <c r="I8" i="4" s="1"/>
  <c r="K18" i="4" s="1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S55" i="3"/>
  <c r="U55" i="3" s="1"/>
  <c r="S38" i="3"/>
  <c r="U38" i="3" s="1"/>
  <c r="S36" i="3"/>
  <c r="U36" i="3" s="1"/>
  <c r="S33" i="3"/>
  <c r="U33" i="3" s="1"/>
  <c r="S19" i="3"/>
  <c r="U19" i="3" s="1"/>
  <c r="S16" i="3"/>
  <c r="U16" i="3" s="1"/>
  <c r="S15" i="3"/>
  <c r="U15" i="3" s="1"/>
  <c r="S14" i="3"/>
  <c r="U14" i="3" s="1"/>
  <c r="U10" i="3"/>
  <c r="U11" i="3"/>
  <c r="U17" i="3"/>
  <c r="U18" i="3"/>
  <c r="U22" i="3"/>
  <c r="U23" i="3"/>
  <c r="U26" i="3"/>
  <c r="U27" i="3"/>
  <c r="U30" i="3"/>
  <c r="U31" i="3"/>
  <c r="U35" i="3"/>
  <c r="U40" i="3"/>
  <c r="U43" i="3"/>
  <c r="U48" i="3"/>
  <c r="U51" i="3"/>
  <c r="U57" i="3"/>
  <c r="U60" i="3"/>
  <c r="S9" i="3"/>
  <c r="U9" i="3" s="1"/>
  <c r="S10" i="3"/>
  <c r="S11" i="3"/>
  <c r="S12" i="3"/>
  <c r="U12" i="3" s="1"/>
  <c r="S13" i="3"/>
  <c r="U13" i="3" s="1"/>
  <c r="S17" i="3"/>
  <c r="S18" i="3"/>
  <c r="S20" i="3"/>
  <c r="U20" i="3" s="1"/>
  <c r="S21" i="3"/>
  <c r="U21" i="3" s="1"/>
  <c r="S22" i="3"/>
  <c r="S23" i="3"/>
  <c r="S24" i="3"/>
  <c r="U24" i="3" s="1"/>
  <c r="S25" i="3"/>
  <c r="U25" i="3" s="1"/>
  <c r="S26" i="3"/>
  <c r="S27" i="3"/>
  <c r="S28" i="3"/>
  <c r="U28" i="3" s="1"/>
  <c r="S29" i="3"/>
  <c r="U29" i="3" s="1"/>
  <c r="S30" i="3"/>
  <c r="S31" i="3"/>
  <c r="S32" i="3"/>
  <c r="U32" i="3" s="1"/>
  <c r="S34" i="3"/>
  <c r="U34" i="3" s="1"/>
  <c r="S35" i="3"/>
  <c r="S37" i="3"/>
  <c r="U37" i="3" s="1"/>
  <c r="S39" i="3"/>
  <c r="U39" i="3" s="1"/>
  <c r="S40" i="3"/>
  <c r="S41" i="3"/>
  <c r="U41" i="3" s="1"/>
  <c r="S42" i="3"/>
  <c r="U42" i="3" s="1"/>
  <c r="S43" i="3"/>
  <c r="S44" i="3"/>
  <c r="U44" i="3" s="1"/>
  <c r="S45" i="3"/>
  <c r="U45" i="3" s="1"/>
  <c r="S46" i="3"/>
  <c r="U46" i="3" s="1"/>
  <c r="S47" i="3"/>
  <c r="U47" i="3" s="1"/>
  <c r="S48" i="3"/>
  <c r="S49" i="3"/>
  <c r="U49" i="3" s="1"/>
  <c r="S50" i="3"/>
  <c r="U50" i="3" s="1"/>
  <c r="S51" i="3"/>
  <c r="S52" i="3"/>
  <c r="U52" i="3" s="1"/>
  <c r="S53" i="3"/>
  <c r="U53" i="3" s="1"/>
  <c r="S54" i="3"/>
  <c r="U54" i="3" s="1"/>
  <c r="S56" i="3"/>
  <c r="U56" i="3" s="1"/>
  <c r="S57" i="3"/>
  <c r="S58" i="3"/>
  <c r="U58" i="3" s="1"/>
  <c r="S59" i="3"/>
  <c r="U59" i="3" s="1"/>
  <c r="S60" i="3"/>
  <c r="U8" i="3"/>
  <c r="S8" i="3"/>
  <c r="Q21" i="3"/>
  <c r="R21" i="3" s="1"/>
  <c r="Q8" i="3"/>
  <c r="R8" i="3" s="1"/>
  <c r="O9" i="3"/>
  <c r="P9" i="3"/>
  <c r="O10" i="3"/>
  <c r="Q10" i="3" s="1"/>
  <c r="P10" i="3"/>
  <c r="O11" i="3"/>
  <c r="P11" i="3"/>
  <c r="Q11" i="3" s="1"/>
  <c r="O12" i="3"/>
  <c r="P12" i="3"/>
  <c r="O13" i="3"/>
  <c r="Q13" i="3" s="1"/>
  <c r="R13" i="3" s="1"/>
  <c r="P13" i="3"/>
  <c r="O14" i="3"/>
  <c r="Q14" i="3" s="1"/>
  <c r="P14" i="3"/>
  <c r="O15" i="3"/>
  <c r="P15" i="3"/>
  <c r="O16" i="3"/>
  <c r="P16" i="3"/>
  <c r="O17" i="3"/>
  <c r="P17" i="3"/>
  <c r="O18" i="3"/>
  <c r="Q18" i="3" s="1"/>
  <c r="P18" i="3"/>
  <c r="O19" i="3"/>
  <c r="P19" i="3"/>
  <c r="Q19" i="3" s="1"/>
  <c r="O20" i="3"/>
  <c r="P20" i="3"/>
  <c r="O21" i="3"/>
  <c r="P21" i="3"/>
  <c r="O22" i="3"/>
  <c r="Q22" i="3" s="1"/>
  <c r="P22" i="3"/>
  <c r="O23" i="3"/>
  <c r="P23" i="3"/>
  <c r="O24" i="3"/>
  <c r="P24" i="3"/>
  <c r="O25" i="3"/>
  <c r="P25" i="3"/>
  <c r="O26" i="3"/>
  <c r="Q26" i="3" s="1"/>
  <c r="P26" i="3"/>
  <c r="O27" i="3"/>
  <c r="P27" i="3"/>
  <c r="Q27" i="3" s="1"/>
  <c r="O28" i="3"/>
  <c r="P28" i="3"/>
  <c r="O29" i="3"/>
  <c r="Q29" i="3" s="1"/>
  <c r="R29" i="3" s="1"/>
  <c r="P29" i="3"/>
  <c r="O30" i="3"/>
  <c r="Q30" i="3" s="1"/>
  <c r="P30" i="3"/>
  <c r="O31" i="3"/>
  <c r="P31" i="3"/>
  <c r="O32" i="3"/>
  <c r="P32" i="3"/>
  <c r="O33" i="3"/>
  <c r="P33" i="3"/>
  <c r="O34" i="3"/>
  <c r="Q34" i="3" s="1"/>
  <c r="P34" i="3"/>
  <c r="O35" i="3"/>
  <c r="P35" i="3"/>
  <c r="Q35" i="3" s="1"/>
  <c r="O36" i="3"/>
  <c r="P36" i="3"/>
  <c r="O37" i="3"/>
  <c r="Q37" i="3" s="1"/>
  <c r="R37" i="3" s="1"/>
  <c r="P37" i="3"/>
  <c r="O38" i="3"/>
  <c r="Q38" i="3" s="1"/>
  <c r="P38" i="3"/>
  <c r="O39" i="3"/>
  <c r="P39" i="3"/>
  <c r="O40" i="3"/>
  <c r="P40" i="3"/>
  <c r="O41" i="3"/>
  <c r="P41" i="3"/>
  <c r="O42" i="3"/>
  <c r="Q42" i="3" s="1"/>
  <c r="P42" i="3"/>
  <c r="O43" i="3"/>
  <c r="P43" i="3"/>
  <c r="Q43" i="3" s="1"/>
  <c r="O44" i="3"/>
  <c r="P44" i="3"/>
  <c r="O45" i="3"/>
  <c r="Q45" i="3" s="1"/>
  <c r="R45" i="3" s="1"/>
  <c r="P45" i="3"/>
  <c r="O46" i="3"/>
  <c r="Q46" i="3" s="1"/>
  <c r="P46" i="3"/>
  <c r="O47" i="3"/>
  <c r="P47" i="3"/>
  <c r="O48" i="3"/>
  <c r="P48" i="3"/>
  <c r="O49" i="3"/>
  <c r="P49" i="3"/>
  <c r="O50" i="3"/>
  <c r="Q50" i="3" s="1"/>
  <c r="P50" i="3"/>
  <c r="O51" i="3"/>
  <c r="P51" i="3"/>
  <c r="Q51" i="3" s="1"/>
  <c r="O52" i="3"/>
  <c r="P52" i="3"/>
  <c r="O53" i="3"/>
  <c r="Q53" i="3" s="1"/>
  <c r="R53" i="3" s="1"/>
  <c r="P53" i="3"/>
  <c r="O54" i="3"/>
  <c r="Q54" i="3" s="1"/>
  <c r="P54" i="3"/>
  <c r="O55" i="3"/>
  <c r="P55" i="3"/>
  <c r="O56" i="3"/>
  <c r="P56" i="3"/>
  <c r="O57" i="3"/>
  <c r="P57" i="3"/>
  <c r="O58" i="3"/>
  <c r="Q58" i="3" s="1"/>
  <c r="P58" i="3"/>
  <c r="O59" i="3"/>
  <c r="P59" i="3"/>
  <c r="Q59" i="3" s="1"/>
  <c r="O60" i="3"/>
  <c r="P60" i="3"/>
  <c r="P8" i="3"/>
  <c r="O8" i="3"/>
  <c r="J36" i="4" l="1"/>
  <c r="J37" i="4"/>
  <c r="J31" i="4"/>
  <c r="J39" i="4"/>
  <c r="J34" i="4"/>
  <c r="J35" i="4"/>
  <c r="P13" i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Q12" i="1"/>
  <c r="I9" i="1"/>
  <c r="I10" i="1"/>
  <c r="K30" i="1" s="1"/>
  <c r="J27" i="1"/>
  <c r="J22" i="1"/>
  <c r="J28" i="1"/>
  <c r="J18" i="1"/>
  <c r="J25" i="1"/>
  <c r="J23" i="1"/>
  <c r="J24" i="1"/>
  <c r="J19" i="1"/>
  <c r="Q56" i="3"/>
  <c r="Q44" i="3"/>
  <c r="Q40" i="3"/>
  <c r="Q36" i="3"/>
  <c r="Q32" i="3"/>
  <c r="Q28" i="3"/>
  <c r="Q24" i="3"/>
  <c r="Q20" i="3"/>
  <c r="T20" i="3" s="1"/>
  <c r="Q16" i="3"/>
  <c r="Q12" i="3"/>
  <c r="Q48" i="3"/>
  <c r="Q60" i="3"/>
  <c r="Q55" i="3"/>
  <c r="Q47" i="3"/>
  <c r="Q39" i="3"/>
  <c r="Q31" i="3"/>
  <c r="R31" i="3" s="1"/>
  <c r="Q23" i="3"/>
  <c r="Q15" i="3"/>
  <c r="Q52" i="3"/>
  <c r="Q57" i="3"/>
  <c r="Q49" i="3"/>
  <c r="Q41" i="3"/>
  <c r="Q33" i="3"/>
  <c r="Q25" i="3"/>
  <c r="R25" i="3" s="1"/>
  <c r="Q17" i="3"/>
  <c r="Q9" i="3"/>
  <c r="J14" i="1"/>
  <c r="K31" i="4"/>
  <c r="K23" i="4"/>
  <c r="K15" i="4"/>
  <c r="K30" i="4"/>
  <c r="K22" i="4"/>
  <c r="K14" i="4"/>
  <c r="K28" i="4"/>
  <c r="K20" i="4"/>
  <c r="K12" i="4"/>
  <c r="K11" i="4"/>
  <c r="K27" i="4"/>
  <c r="K19" i="4"/>
  <c r="K26" i="4"/>
  <c r="J17" i="4"/>
  <c r="J30" i="4"/>
  <c r="J23" i="4"/>
  <c r="J16" i="4"/>
  <c r="J29" i="4"/>
  <c r="J27" i="4"/>
  <c r="J21" i="4"/>
  <c r="J11" i="4"/>
  <c r="J20" i="4"/>
  <c r="J33" i="4"/>
  <c r="J21" i="1"/>
  <c r="J20" i="1"/>
  <c r="J17" i="1"/>
  <c r="J16" i="1"/>
  <c r="J15" i="1"/>
  <c r="J13" i="1"/>
  <c r="J28" i="4"/>
  <c r="J22" i="4"/>
  <c r="J15" i="4"/>
  <c r="J14" i="4"/>
  <c r="J32" i="4"/>
  <c r="J26" i="4"/>
  <c r="J19" i="4"/>
  <c r="J13" i="4"/>
  <c r="J25" i="4"/>
  <c r="J12" i="4"/>
  <c r="J24" i="4"/>
  <c r="J18" i="4"/>
  <c r="I7" i="4"/>
  <c r="T52" i="3"/>
  <c r="R52" i="3"/>
  <c r="T36" i="3"/>
  <c r="R36" i="3"/>
  <c r="T32" i="3"/>
  <c r="R32" i="3"/>
  <c r="T28" i="3"/>
  <c r="R28" i="3"/>
  <c r="T24" i="3"/>
  <c r="R24" i="3"/>
  <c r="T16" i="3"/>
  <c r="R16" i="3"/>
  <c r="T12" i="3"/>
  <c r="R12" i="3"/>
  <c r="T60" i="3"/>
  <c r="R60" i="3"/>
  <c r="T40" i="3"/>
  <c r="R40" i="3"/>
  <c r="R35" i="3"/>
  <c r="T35" i="3"/>
  <c r="R19" i="3"/>
  <c r="T19" i="3"/>
  <c r="R47" i="3"/>
  <c r="T47" i="3"/>
  <c r="R39" i="3"/>
  <c r="T39" i="3"/>
  <c r="R23" i="3"/>
  <c r="T23" i="3"/>
  <c r="R15" i="3"/>
  <c r="T15" i="3"/>
  <c r="T44" i="3"/>
  <c r="R44" i="3"/>
  <c r="R51" i="3"/>
  <c r="T51" i="3"/>
  <c r="R11" i="3"/>
  <c r="T11" i="3"/>
  <c r="R55" i="3"/>
  <c r="T55" i="3"/>
  <c r="T48" i="3"/>
  <c r="R48" i="3"/>
  <c r="R43" i="3"/>
  <c r="T43" i="3"/>
  <c r="R58" i="3"/>
  <c r="T58" i="3"/>
  <c r="R50" i="3"/>
  <c r="T50" i="3"/>
  <c r="R42" i="3"/>
  <c r="T42" i="3"/>
  <c r="R34" i="3"/>
  <c r="T34" i="3"/>
  <c r="R26" i="3"/>
  <c r="T26" i="3"/>
  <c r="R18" i="3"/>
  <c r="T18" i="3"/>
  <c r="R10" i="3"/>
  <c r="T10" i="3"/>
  <c r="T56" i="3"/>
  <c r="R56" i="3"/>
  <c r="R59" i="3"/>
  <c r="T59" i="3"/>
  <c r="R27" i="3"/>
  <c r="T27" i="3"/>
  <c r="R54" i="3"/>
  <c r="T54" i="3"/>
  <c r="R46" i="3"/>
  <c r="T46" i="3"/>
  <c r="R38" i="3"/>
  <c r="T38" i="3"/>
  <c r="R30" i="3"/>
  <c r="T30" i="3"/>
  <c r="R22" i="3"/>
  <c r="T22" i="3"/>
  <c r="R14" i="3"/>
  <c r="T14" i="3"/>
  <c r="R57" i="3"/>
  <c r="T57" i="3"/>
  <c r="R49" i="3"/>
  <c r="T49" i="3"/>
  <c r="R41" i="3"/>
  <c r="T41" i="3"/>
  <c r="R33" i="3"/>
  <c r="T33" i="3"/>
  <c r="R17" i="3"/>
  <c r="T17" i="3"/>
  <c r="R9" i="3"/>
  <c r="T9" i="3"/>
  <c r="T8" i="3"/>
  <c r="T53" i="3"/>
  <c r="T45" i="3"/>
  <c r="T37" i="3"/>
  <c r="T29" i="3"/>
  <c r="T21" i="3"/>
  <c r="T13" i="3"/>
  <c r="CF12" i="1"/>
  <c r="CF13" i="1" s="1"/>
  <c r="CF14" i="1" s="1"/>
  <c r="CF15" i="1" s="1"/>
  <c r="CF16" i="1" s="1"/>
  <c r="CF17" i="1" s="1"/>
  <c r="CF18" i="1" s="1"/>
  <c r="CF19" i="1" s="1"/>
  <c r="CF20" i="1" s="1"/>
  <c r="CF21" i="1" s="1"/>
  <c r="CF22" i="1" s="1"/>
  <c r="CF23" i="1" s="1"/>
  <c r="CF24" i="1" s="1"/>
  <c r="CF25" i="1" s="1"/>
  <c r="CF26" i="1" s="1"/>
  <c r="CF27" i="1" s="1"/>
  <c r="CF28" i="1" s="1"/>
  <c r="CF29" i="1" s="1"/>
  <c r="CF30" i="1" s="1"/>
  <c r="CF31" i="1" s="1"/>
  <c r="CF32" i="1" s="1"/>
  <c r="CF33" i="1" s="1"/>
  <c r="CF34" i="1" s="1"/>
  <c r="CF35" i="1" s="1"/>
  <c r="CF36" i="1" s="1"/>
  <c r="CF37" i="1" s="1"/>
  <c r="CF38" i="1" s="1"/>
  <c r="CF39" i="1" s="1"/>
  <c r="CF40" i="1" s="1"/>
  <c r="CF41" i="1" s="1"/>
  <c r="CF42" i="1" s="1"/>
  <c r="CF43" i="1" s="1"/>
  <c r="CF44" i="1" s="1"/>
  <c r="CF45" i="1" s="1"/>
  <c r="CF46" i="1" s="1"/>
  <c r="CF47" i="1" s="1"/>
  <c r="CF48" i="1" s="1"/>
  <c r="CF49" i="1" s="1"/>
  <c r="CF50" i="1" s="1"/>
  <c r="CF51" i="1" s="1"/>
  <c r="CF52" i="1" s="1"/>
  <c r="CF53" i="1" s="1"/>
  <c r="CF54" i="1" s="1"/>
  <c r="CF55" i="1" s="1"/>
  <c r="CF56" i="1" s="1"/>
  <c r="CF57" i="1" s="1"/>
  <c r="CF58" i="1" s="1"/>
  <c r="CF59" i="1" s="1"/>
  <c r="CF60" i="1" s="1"/>
  <c r="CF61" i="1" s="1"/>
  <c r="CF62" i="1" s="1"/>
  <c r="CF63" i="1" s="1"/>
  <c r="CF64" i="1" s="1"/>
  <c r="CF65" i="1" s="1"/>
  <c r="CF66" i="1" s="1"/>
  <c r="CF67" i="1" s="1"/>
  <c r="CF68" i="1" s="1"/>
  <c r="CF69" i="1" s="1"/>
  <c r="CF70" i="1" s="1"/>
  <c r="CF71" i="1" s="1"/>
  <c r="CF72" i="1" s="1"/>
  <c r="CF73" i="1" s="1"/>
  <c r="CF74" i="1" s="1"/>
  <c r="CF75" i="1" s="1"/>
  <c r="CF76" i="1" s="1"/>
  <c r="CF77" i="1" s="1"/>
  <c r="CF78" i="1" s="1"/>
  <c r="CF79" i="1" s="1"/>
  <c r="CF80" i="1" s="1"/>
  <c r="CF81" i="1" s="1"/>
  <c r="CF82" i="1" s="1"/>
  <c r="CF83" i="1" s="1"/>
  <c r="CF84" i="1" s="1"/>
  <c r="CF85" i="1" s="1"/>
  <c r="CF86" i="1" s="1"/>
  <c r="CF87" i="1" s="1"/>
  <c r="CF88" i="1" s="1"/>
  <c r="CF89" i="1" s="1"/>
  <c r="CF90" i="1" s="1"/>
  <c r="CF91" i="1" s="1"/>
  <c r="CF92" i="1" s="1"/>
  <c r="CF93" i="1" s="1"/>
  <c r="CF94" i="1" s="1"/>
  <c r="CF95" i="1" s="1"/>
  <c r="CF96" i="1" s="1"/>
  <c r="CF97" i="1" s="1"/>
  <c r="CF98" i="1" s="1"/>
  <c r="CF99" i="1" s="1"/>
  <c r="CF100" i="1" s="1"/>
  <c r="CF101" i="1" s="1"/>
  <c r="CF102" i="1" s="1"/>
  <c r="CF103" i="1" s="1"/>
  <c r="CF104" i="1" s="1"/>
  <c r="CF105" i="1" s="1"/>
  <c r="CF106" i="1" s="1"/>
  <c r="CF107" i="1" s="1"/>
  <c r="CF108" i="1" s="1"/>
  <c r="CF109" i="1" s="1"/>
  <c r="CF110" i="1" s="1"/>
  <c r="CF111" i="1" s="1"/>
  <c r="BY12" i="1"/>
  <c r="BY13" i="1" s="1"/>
  <c r="BY14" i="1" s="1"/>
  <c r="BY15" i="1" s="1"/>
  <c r="BY16" i="1" s="1"/>
  <c r="BY17" i="1" s="1"/>
  <c r="BY18" i="1" s="1"/>
  <c r="BY19" i="1" s="1"/>
  <c r="BY20" i="1" s="1"/>
  <c r="BY21" i="1" s="1"/>
  <c r="BY22" i="1" s="1"/>
  <c r="BY23" i="1" s="1"/>
  <c r="BY24" i="1" s="1"/>
  <c r="BY25" i="1" s="1"/>
  <c r="BY26" i="1" s="1"/>
  <c r="BY27" i="1" s="1"/>
  <c r="BY28" i="1" s="1"/>
  <c r="BY29" i="1" s="1"/>
  <c r="BY30" i="1" s="1"/>
  <c r="BY31" i="1" s="1"/>
  <c r="BY32" i="1" s="1"/>
  <c r="BY33" i="1" s="1"/>
  <c r="BY34" i="1" s="1"/>
  <c r="BY35" i="1" s="1"/>
  <c r="BY36" i="1" s="1"/>
  <c r="BY37" i="1" s="1"/>
  <c r="BY38" i="1" s="1"/>
  <c r="BY39" i="1" s="1"/>
  <c r="BY40" i="1" s="1"/>
  <c r="BY41" i="1" s="1"/>
  <c r="BY42" i="1" s="1"/>
  <c r="BY43" i="1" s="1"/>
  <c r="BY44" i="1" s="1"/>
  <c r="BY45" i="1" s="1"/>
  <c r="BY46" i="1" s="1"/>
  <c r="BY47" i="1" s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BY61" i="1" s="1"/>
  <c r="BY62" i="1" s="1"/>
  <c r="BY63" i="1" s="1"/>
  <c r="BY64" i="1" s="1"/>
  <c r="BY65" i="1" s="1"/>
  <c r="BY66" i="1" s="1"/>
  <c r="BY67" i="1" s="1"/>
  <c r="BY68" i="1" s="1"/>
  <c r="BY69" i="1" s="1"/>
  <c r="BY70" i="1" s="1"/>
  <c r="BY71" i="1" s="1"/>
  <c r="BY72" i="1" s="1"/>
  <c r="BY73" i="1" s="1"/>
  <c r="BY74" i="1" s="1"/>
  <c r="BY75" i="1" s="1"/>
  <c r="BY76" i="1" s="1"/>
  <c r="BY77" i="1" s="1"/>
  <c r="BY78" i="1" s="1"/>
  <c r="BY79" i="1" s="1"/>
  <c r="BY80" i="1" s="1"/>
  <c r="BY81" i="1" s="1"/>
  <c r="BY82" i="1" s="1"/>
  <c r="BY83" i="1" s="1"/>
  <c r="BY84" i="1" s="1"/>
  <c r="BY85" i="1" s="1"/>
  <c r="BY86" i="1" s="1"/>
  <c r="BY87" i="1" s="1"/>
  <c r="BY88" i="1" s="1"/>
  <c r="BY89" i="1" s="1"/>
  <c r="BY90" i="1" s="1"/>
  <c r="BY91" i="1" s="1"/>
  <c r="BY92" i="1" s="1"/>
  <c r="BY93" i="1" s="1"/>
  <c r="BY94" i="1" s="1"/>
  <c r="BY95" i="1" s="1"/>
  <c r="BY96" i="1" s="1"/>
  <c r="BY97" i="1" s="1"/>
  <c r="BY98" i="1" s="1"/>
  <c r="BY99" i="1" s="1"/>
  <c r="BY100" i="1" s="1"/>
  <c r="BY101" i="1" s="1"/>
  <c r="BY102" i="1" s="1"/>
  <c r="BY103" i="1" s="1"/>
  <c r="BY104" i="1" s="1"/>
  <c r="BY105" i="1" s="1"/>
  <c r="BY106" i="1" s="1"/>
  <c r="BY107" i="1" s="1"/>
  <c r="BY108" i="1" s="1"/>
  <c r="BY109" i="1" s="1"/>
  <c r="BY110" i="1" s="1"/>
  <c r="BY111" i="1" s="1"/>
  <c r="BT12" i="1"/>
  <c r="BT13" i="1" s="1"/>
  <c r="BT14" i="1" s="1"/>
  <c r="BT15" i="1" s="1"/>
  <c r="BT16" i="1" s="1"/>
  <c r="BT17" i="1" s="1"/>
  <c r="BT18" i="1" s="1"/>
  <c r="BT19" i="1" s="1"/>
  <c r="BT20" i="1" s="1"/>
  <c r="BT21" i="1" s="1"/>
  <c r="BT22" i="1" s="1"/>
  <c r="BT23" i="1" s="1"/>
  <c r="BT24" i="1" s="1"/>
  <c r="BT25" i="1" s="1"/>
  <c r="BT26" i="1" s="1"/>
  <c r="BT27" i="1" s="1"/>
  <c r="BT28" i="1" s="1"/>
  <c r="BT29" i="1" s="1"/>
  <c r="BT30" i="1" s="1"/>
  <c r="BT31" i="1" s="1"/>
  <c r="BT32" i="1" s="1"/>
  <c r="BT33" i="1" s="1"/>
  <c r="BT34" i="1" s="1"/>
  <c r="BT35" i="1" s="1"/>
  <c r="BT36" i="1" s="1"/>
  <c r="BT37" i="1" s="1"/>
  <c r="BT38" i="1" s="1"/>
  <c r="BT39" i="1" s="1"/>
  <c r="BT40" i="1" s="1"/>
  <c r="BT41" i="1" s="1"/>
  <c r="BT42" i="1" s="1"/>
  <c r="BT43" i="1" s="1"/>
  <c r="BT44" i="1" s="1"/>
  <c r="BT45" i="1" s="1"/>
  <c r="BT46" i="1" s="1"/>
  <c r="BT47" i="1" s="1"/>
  <c r="BT48" i="1" s="1"/>
  <c r="BT49" i="1" s="1"/>
  <c r="BT50" i="1" s="1"/>
  <c r="BT51" i="1" s="1"/>
  <c r="BT52" i="1" s="1"/>
  <c r="BT53" i="1" s="1"/>
  <c r="BT54" i="1" s="1"/>
  <c r="BT55" i="1" s="1"/>
  <c r="BT56" i="1" s="1"/>
  <c r="BT57" i="1" s="1"/>
  <c r="BT58" i="1" s="1"/>
  <c r="BT59" i="1" s="1"/>
  <c r="BT60" i="1" s="1"/>
  <c r="BT61" i="1" s="1"/>
  <c r="BT62" i="1" s="1"/>
  <c r="BT63" i="1" s="1"/>
  <c r="BT64" i="1" s="1"/>
  <c r="BT65" i="1" s="1"/>
  <c r="BT66" i="1" s="1"/>
  <c r="BT67" i="1" s="1"/>
  <c r="BT68" i="1" s="1"/>
  <c r="BT69" i="1" s="1"/>
  <c r="BT70" i="1" s="1"/>
  <c r="BT71" i="1" s="1"/>
  <c r="BT72" i="1" s="1"/>
  <c r="BT73" i="1" s="1"/>
  <c r="BT74" i="1" s="1"/>
  <c r="BT75" i="1" s="1"/>
  <c r="BT76" i="1" s="1"/>
  <c r="BT77" i="1" s="1"/>
  <c r="BT78" i="1" s="1"/>
  <c r="BT79" i="1" s="1"/>
  <c r="BT80" i="1" s="1"/>
  <c r="BT81" i="1" s="1"/>
  <c r="BT82" i="1" s="1"/>
  <c r="BT83" i="1" s="1"/>
  <c r="BT84" i="1" s="1"/>
  <c r="BT85" i="1" s="1"/>
  <c r="BT86" i="1" s="1"/>
  <c r="BT87" i="1" s="1"/>
  <c r="BT88" i="1" s="1"/>
  <c r="BT89" i="1" s="1"/>
  <c r="BT90" i="1" s="1"/>
  <c r="BT91" i="1" s="1"/>
  <c r="BT92" i="1" s="1"/>
  <c r="BT93" i="1" s="1"/>
  <c r="BT94" i="1" s="1"/>
  <c r="BT95" i="1" s="1"/>
  <c r="BT96" i="1" s="1"/>
  <c r="BT97" i="1" s="1"/>
  <c r="BT98" i="1" s="1"/>
  <c r="BT99" i="1" s="1"/>
  <c r="BT100" i="1" s="1"/>
  <c r="BT101" i="1" s="1"/>
  <c r="BT102" i="1" s="1"/>
  <c r="BT103" i="1" s="1"/>
  <c r="BT104" i="1" s="1"/>
  <c r="BT105" i="1" s="1"/>
  <c r="BT106" i="1" s="1"/>
  <c r="BT107" i="1" s="1"/>
  <c r="BT108" i="1" s="1"/>
  <c r="BT109" i="1" s="1"/>
  <c r="BT110" i="1" s="1"/>
  <c r="BT111" i="1" s="1"/>
  <c r="BO12" i="1"/>
  <c r="BO13" i="1" s="1"/>
  <c r="BO14" i="1" s="1"/>
  <c r="BO15" i="1" s="1"/>
  <c r="BO16" i="1" s="1"/>
  <c r="BO17" i="1" s="1"/>
  <c r="BO18" i="1" s="1"/>
  <c r="BO19" i="1" s="1"/>
  <c r="BO20" i="1" s="1"/>
  <c r="BO21" i="1" s="1"/>
  <c r="BO22" i="1" s="1"/>
  <c r="BO23" i="1" s="1"/>
  <c r="BO24" i="1" s="1"/>
  <c r="BO25" i="1" s="1"/>
  <c r="BO26" i="1" s="1"/>
  <c r="BO27" i="1" s="1"/>
  <c r="BO28" i="1" s="1"/>
  <c r="BO29" i="1" s="1"/>
  <c r="BO30" i="1" s="1"/>
  <c r="BO31" i="1" s="1"/>
  <c r="BO32" i="1" s="1"/>
  <c r="BO33" i="1" s="1"/>
  <c r="BO34" i="1" s="1"/>
  <c r="BO35" i="1" s="1"/>
  <c r="BO36" i="1" s="1"/>
  <c r="BO37" i="1" s="1"/>
  <c r="BO38" i="1" s="1"/>
  <c r="BO39" i="1" s="1"/>
  <c r="BO40" i="1" s="1"/>
  <c r="BO41" i="1" s="1"/>
  <c r="BO42" i="1" s="1"/>
  <c r="BO43" i="1" s="1"/>
  <c r="BO44" i="1" s="1"/>
  <c r="BO45" i="1" s="1"/>
  <c r="BO46" i="1" s="1"/>
  <c r="BO47" i="1" s="1"/>
  <c r="BO48" i="1" s="1"/>
  <c r="BO49" i="1" s="1"/>
  <c r="BO50" i="1" s="1"/>
  <c r="BO51" i="1" s="1"/>
  <c r="BO52" i="1" s="1"/>
  <c r="BO53" i="1" s="1"/>
  <c r="BO54" i="1" s="1"/>
  <c r="BO55" i="1" s="1"/>
  <c r="BO56" i="1" s="1"/>
  <c r="BO57" i="1" s="1"/>
  <c r="BO58" i="1" s="1"/>
  <c r="BO59" i="1" s="1"/>
  <c r="BO60" i="1" s="1"/>
  <c r="BO61" i="1" s="1"/>
  <c r="BO62" i="1" s="1"/>
  <c r="BO63" i="1" s="1"/>
  <c r="BO64" i="1" s="1"/>
  <c r="BO65" i="1" s="1"/>
  <c r="BO66" i="1" s="1"/>
  <c r="BO67" i="1" s="1"/>
  <c r="BO68" i="1" s="1"/>
  <c r="BO69" i="1" s="1"/>
  <c r="BO70" i="1" s="1"/>
  <c r="BO71" i="1" s="1"/>
  <c r="BO72" i="1" s="1"/>
  <c r="BO73" i="1" s="1"/>
  <c r="BO74" i="1" s="1"/>
  <c r="BO75" i="1" s="1"/>
  <c r="BO76" i="1" s="1"/>
  <c r="BO77" i="1" s="1"/>
  <c r="BO78" i="1" s="1"/>
  <c r="BO79" i="1" s="1"/>
  <c r="BO80" i="1" s="1"/>
  <c r="BO81" i="1" s="1"/>
  <c r="BO82" i="1" s="1"/>
  <c r="BO83" i="1" s="1"/>
  <c r="BO84" i="1" s="1"/>
  <c r="BO85" i="1" s="1"/>
  <c r="BO86" i="1" s="1"/>
  <c r="BO87" i="1" s="1"/>
  <c r="BO88" i="1" s="1"/>
  <c r="BO89" i="1" s="1"/>
  <c r="BO90" i="1" s="1"/>
  <c r="BO91" i="1" s="1"/>
  <c r="BO92" i="1" s="1"/>
  <c r="BO93" i="1" s="1"/>
  <c r="BO94" i="1" s="1"/>
  <c r="BO95" i="1" s="1"/>
  <c r="BO96" i="1" s="1"/>
  <c r="BO97" i="1" s="1"/>
  <c r="BO98" i="1" s="1"/>
  <c r="BO99" i="1" s="1"/>
  <c r="BO100" i="1" s="1"/>
  <c r="BO101" i="1" s="1"/>
  <c r="BO102" i="1" s="1"/>
  <c r="BO103" i="1" s="1"/>
  <c r="BO104" i="1" s="1"/>
  <c r="BO105" i="1" s="1"/>
  <c r="BO106" i="1" s="1"/>
  <c r="BO107" i="1" s="1"/>
  <c r="BO108" i="1" s="1"/>
  <c r="BO109" i="1" s="1"/>
  <c r="BO110" i="1" s="1"/>
  <c r="BO111" i="1" s="1"/>
  <c r="BJ12" i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J65" i="1" s="1"/>
  <c r="BJ66" i="1" s="1"/>
  <c r="BJ67" i="1" s="1"/>
  <c r="BJ68" i="1" s="1"/>
  <c r="BJ69" i="1" s="1"/>
  <c r="BJ70" i="1" s="1"/>
  <c r="BJ71" i="1" s="1"/>
  <c r="BJ72" i="1" s="1"/>
  <c r="BJ73" i="1" s="1"/>
  <c r="BJ74" i="1" s="1"/>
  <c r="BJ75" i="1" s="1"/>
  <c r="BJ76" i="1" s="1"/>
  <c r="BJ77" i="1" s="1"/>
  <c r="BJ78" i="1" s="1"/>
  <c r="BJ79" i="1" s="1"/>
  <c r="BJ80" i="1" s="1"/>
  <c r="BJ81" i="1" s="1"/>
  <c r="BJ82" i="1" s="1"/>
  <c r="BJ83" i="1" s="1"/>
  <c r="BJ84" i="1" s="1"/>
  <c r="BJ85" i="1" s="1"/>
  <c r="BJ86" i="1" s="1"/>
  <c r="BJ87" i="1" s="1"/>
  <c r="BJ88" i="1" s="1"/>
  <c r="BJ89" i="1" s="1"/>
  <c r="BJ90" i="1" s="1"/>
  <c r="BJ91" i="1" s="1"/>
  <c r="BJ92" i="1" s="1"/>
  <c r="BJ93" i="1" s="1"/>
  <c r="BJ94" i="1" s="1"/>
  <c r="BJ95" i="1" s="1"/>
  <c r="BJ96" i="1" s="1"/>
  <c r="BJ97" i="1" s="1"/>
  <c r="BJ98" i="1" s="1"/>
  <c r="BJ99" i="1" s="1"/>
  <c r="BJ100" i="1" s="1"/>
  <c r="BJ101" i="1" s="1"/>
  <c r="BJ102" i="1" s="1"/>
  <c r="BJ103" i="1" s="1"/>
  <c r="BJ104" i="1" s="1"/>
  <c r="BJ105" i="1" s="1"/>
  <c r="BJ106" i="1" s="1"/>
  <c r="BJ107" i="1" s="1"/>
  <c r="BJ108" i="1" s="1"/>
  <c r="BJ109" i="1" s="1"/>
  <c r="BJ110" i="1" s="1"/>
  <c r="BJ111" i="1" s="1"/>
  <c r="AZ12" i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AZ71" i="1" s="1"/>
  <c r="AZ72" i="1" s="1"/>
  <c r="AZ73" i="1" s="1"/>
  <c r="AZ74" i="1" s="1"/>
  <c r="AZ75" i="1" s="1"/>
  <c r="AZ76" i="1" s="1"/>
  <c r="AZ77" i="1" s="1"/>
  <c r="AZ78" i="1" s="1"/>
  <c r="AZ79" i="1" s="1"/>
  <c r="AZ80" i="1" s="1"/>
  <c r="AZ81" i="1" s="1"/>
  <c r="AZ82" i="1" s="1"/>
  <c r="AZ83" i="1" s="1"/>
  <c r="AZ84" i="1" s="1"/>
  <c r="AZ85" i="1" s="1"/>
  <c r="AZ86" i="1" s="1"/>
  <c r="AZ87" i="1" s="1"/>
  <c r="AZ88" i="1" s="1"/>
  <c r="AZ89" i="1" s="1"/>
  <c r="AZ90" i="1" s="1"/>
  <c r="AZ91" i="1" s="1"/>
  <c r="AZ92" i="1" s="1"/>
  <c r="AZ93" i="1" s="1"/>
  <c r="AZ94" i="1" s="1"/>
  <c r="AZ95" i="1" s="1"/>
  <c r="AZ96" i="1" s="1"/>
  <c r="AZ97" i="1" s="1"/>
  <c r="AZ98" i="1" s="1"/>
  <c r="AZ99" i="1" s="1"/>
  <c r="AZ100" i="1" s="1"/>
  <c r="AZ101" i="1" s="1"/>
  <c r="AZ102" i="1" s="1"/>
  <c r="AZ103" i="1" s="1"/>
  <c r="AZ104" i="1" s="1"/>
  <c r="AZ105" i="1" s="1"/>
  <c r="AZ106" i="1" s="1"/>
  <c r="AZ107" i="1" s="1"/>
  <c r="AZ108" i="1" s="1"/>
  <c r="AZ109" i="1" s="1"/>
  <c r="AZ110" i="1" s="1"/>
  <c r="AZ111" i="1" s="1"/>
  <c r="AU12" i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U71" i="1" s="1"/>
  <c r="AU72" i="1" s="1"/>
  <c r="AU73" i="1" s="1"/>
  <c r="AU74" i="1" s="1"/>
  <c r="AU75" i="1" s="1"/>
  <c r="AU76" i="1" s="1"/>
  <c r="AU77" i="1" s="1"/>
  <c r="AU78" i="1" s="1"/>
  <c r="AU79" i="1" s="1"/>
  <c r="AU80" i="1" s="1"/>
  <c r="AU81" i="1" s="1"/>
  <c r="AU82" i="1" s="1"/>
  <c r="AU83" i="1" s="1"/>
  <c r="AU84" i="1" s="1"/>
  <c r="AU85" i="1" s="1"/>
  <c r="AU86" i="1" s="1"/>
  <c r="AU87" i="1" s="1"/>
  <c r="AU88" i="1" s="1"/>
  <c r="AU89" i="1" s="1"/>
  <c r="AU90" i="1" s="1"/>
  <c r="AU91" i="1" s="1"/>
  <c r="AU92" i="1" s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O8" i="1"/>
  <c r="AO11" i="1" s="1"/>
  <c r="U5" i="2"/>
  <c r="S5" i="2"/>
  <c r="Q5" i="2"/>
  <c r="O5" i="2"/>
  <c r="M5" i="2"/>
  <c r="G10" i="2"/>
  <c r="G6" i="2"/>
  <c r="C5" i="2"/>
  <c r="AP12" i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Q13" i="1" l="1"/>
  <c r="T9" i="2"/>
  <c r="T6" i="2"/>
  <c r="V9" i="2"/>
  <c r="V11" i="2" s="1"/>
  <c r="L9" i="2"/>
  <c r="P6" i="2"/>
  <c r="P9" i="2"/>
  <c r="N6" i="2"/>
  <c r="R9" i="2"/>
  <c r="L6" i="2"/>
  <c r="R6" i="2"/>
  <c r="N9" i="2"/>
  <c r="M9" i="2"/>
  <c r="M10" i="2" s="1"/>
  <c r="O9" i="2"/>
  <c r="O11" i="2" s="1"/>
  <c r="S6" i="2"/>
  <c r="S8" i="2" s="1"/>
  <c r="Q9" i="2"/>
  <c r="Q11" i="2" s="1"/>
  <c r="S9" i="2"/>
  <c r="S11" i="2" s="1"/>
  <c r="O6" i="2"/>
  <c r="O8" i="2" s="1"/>
  <c r="V6" i="2"/>
  <c r="V7" i="2" s="1"/>
  <c r="C11" i="2"/>
  <c r="C12" i="2" s="1"/>
  <c r="C8" i="2"/>
  <c r="U9" i="2"/>
  <c r="U11" i="2" s="1"/>
  <c r="Q14" i="1"/>
  <c r="R20" i="3"/>
  <c r="T31" i="3"/>
  <c r="T25" i="3"/>
  <c r="AO12" i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O97" i="1" s="1"/>
  <c r="AO98" i="1" s="1"/>
  <c r="AO99" i="1" s="1"/>
  <c r="AO100" i="1" s="1"/>
  <c r="AO101" i="1" s="1"/>
  <c r="AO102" i="1" s="1"/>
  <c r="AO103" i="1" s="1"/>
  <c r="AO104" i="1" s="1"/>
  <c r="AO105" i="1" s="1"/>
  <c r="AO106" i="1" s="1"/>
  <c r="AO107" i="1" s="1"/>
  <c r="AO108" i="1" s="1"/>
  <c r="AO109" i="1" s="1"/>
  <c r="AO110" i="1" s="1"/>
  <c r="AO111" i="1" s="1"/>
  <c r="AQ11" i="1"/>
  <c r="U6" i="2"/>
  <c r="U8" i="2" s="1"/>
  <c r="Q6" i="2"/>
  <c r="Q8" i="2" s="1"/>
  <c r="M6" i="2"/>
  <c r="M8" i="2" s="1"/>
  <c r="G11" i="2"/>
  <c r="AP31" i="1"/>
  <c r="AP32" i="1" s="1"/>
  <c r="AR11" i="1"/>
  <c r="S12" i="2" l="1"/>
  <c r="CC8" i="1" s="1"/>
  <c r="O10" i="2"/>
  <c r="S13" i="2"/>
  <c r="BX8" i="1" s="1"/>
  <c r="BX11" i="1" s="1"/>
  <c r="BZ11" i="1" s="1"/>
  <c r="AY8" i="1"/>
  <c r="AY11" i="1" s="1"/>
  <c r="BB11" i="1" s="1"/>
  <c r="M11" i="2"/>
  <c r="M12" i="2" s="1"/>
  <c r="BL8" i="1" s="1"/>
  <c r="T8" i="2"/>
  <c r="T7" i="2"/>
  <c r="O13" i="2"/>
  <c r="BN8" i="1" s="1"/>
  <c r="BN11" i="1" s="1"/>
  <c r="BN12" i="1" s="1"/>
  <c r="BN13" i="1" s="1"/>
  <c r="T10" i="2"/>
  <c r="T11" i="2"/>
  <c r="V10" i="2"/>
  <c r="R7" i="2"/>
  <c r="R8" i="2"/>
  <c r="L8" i="2"/>
  <c r="L7" i="2"/>
  <c r="R11" i="2"/>
  <c r="R10" i="2"/>
  <c r="N11" i="2"/>
  <c r="N10" i="2"/>
  <c r="P10" i="2"/>
  <c r="P11" i="2"/>
  <c r="N8" i="2"/>
  <c r="N7" i="2"/>
  <c r="P8" i="2"/>
  <c r="P7" i="2"/>
  <c r="L11" i="2"/>
  <c r="L10" i="2"/>
  <c r="Q10" i="2"/>
  <c r="Q13" i="2"/>
  <c r="BS8" i="1" s="1"/>
  <c r="BS11" i="1" s="1"/>
  <c r="BS12" i="1" s="1"/>
  <c r="S10" i="2"/>
  <c r="M7" i="2"/>
  <c r="S7" i="2"/>
  <c r="U10" i="2"/>
  <c r="U13" i="2"/>
  <c r="CE8" i="1" s="1"/>
  <c r="CE11" i="1" s="1"/>
  <c r="CG11" i="1" s="1"/>
  <c r="BX12" i="1"/>
  <c r="BZ12" i="1" s="1"/>
  <c r="O7" i="2"/>
  <c r="O12" i="2"/>
  <c r="BQ8" i="1" s="1"/>
  <c r="V8" i="2"/>
  <c r="V13" i="2" s="1"/>
  <c r="CL8" i="1" s="1"/>
  <c r="CL11" i="1" s="1"/>
  <c r="U7" i="2"/>
  <c r="CA11" i="1"/>
  <c r="Q15" i="1"/>
  <c r="AQ14" i="1"/>
  <c r="AQ27" i="1"/>
  <c r="AR16" i="1"/>
  <c r="AR26" i="1"/>
  <c r="AR22" i="1"/>
  <c r="AR15" i="1"/>
  <c r="AQ20" i="1"/>
  <c r="AQ18" i="1"/>
  <c r="AR14" i="1"/>
  <c r="AQ13" i="1"/>
  <c r="AR24" i="1"/>
  <c r="AR13" i="1"/>
  <c r="AR19" i="1"/>
  <c r="AQ29" i="1"/>
  <c r="AQ30" i="1"/>
  <c r="AQ17" i="1"/>
  <c r="AR32" i="1"/>
  <c r="AQ25" i="1"/>
  <c r="AR12" i="1"/>
  <c r="AR27" i="1"/>
  <c r="AQ28" i="1"/>
  <c r="AQ15" i="1"/>
  <c r="AR18" i="1"/>
  <c r="AQ22" i="1"/>
  <c r="AR23" i="1"/>
  <c r="AQ24" i="1"/>
  <c r="AR21" i="1"/>
  <c r="AR25" i="1"/>
  <c r="AR31" i="1"/>
  <c r="AQ26" i="1"/>
  <c r="AQ23" i="1"/>
  <c r="AQ19" i="1"/>
  <c r="AQ21" i="1"/>
  <c r="AR30" i="1"/>
  <c r="AR17" i="1"/>
  <c r="AR20" i="1"/>
  <c r="AR29" i="1"/>
  <c r="AQ12" i="1"/>
  <c r="AQ16" i="1"/>
  <c r="AQ31" i="1"/>
  <c r="AR28" i="1"/>
  <c r="U12" i="2"/>
  <c r="CJ8" i="1" s="1"/>
  <c r="Q7" i="2"/>
  <c r="Q12" i="2"/>
  <c r="BV8" i="1" s="1"/>
  <c r="M13" i="2"/>
  <c r="BI8" i="1" s="1"/>
  <c r="BI11" i="1" s="1"/>
  <c r="C9" i="2"/>
  <c r="G12" i="2"/>
  <c r="G13" i="2"/>
  <c r="AP33" i="1"/>
  <c r="AQ32" i="1"/>
  <c r="J34" i="1" l="1"/>
  <c r="J35" i="1" s="1"/>
  <c r="CC11" i="1"/>
  <c r="BA11" i="1"/>
  <c r="AY12" i="1"/>
  <c r="BB12" i="1" s="1"/>
  <c r="BQ11" i="1"/>
  <c r="BP11" i="1"/>
  <c r="BV11" i="1"/>
  <c r="T13" i="2"/>
  <c r="T12" i="2"/>
  <c r="P13" i="2"/>
  <c r="P12" i="2"/>
  <c r="N13" i="2"/>
  <c r="N12" i="2"/>
  <c r="L13" i="2"/>
  <c r="BD8" i="1" s="1"/>
  <c r="BD11" i="1" s="1"/>
  <c r="L12" i="2"/>
  <c r="BG8" i="1" s="1"/>
  <c r="BA12" i="1"/>
  <c r="R13" i="2"/>
  <c r="R12" i="2"/>
  <c r="BU11" i="1"/>
  <c r="CH11" i="1"/>
  <c r="CE12" i="1"/>
  <c r="CH12" i="1" s="1"/>
  <c r="BX13" i="1"/>
  <c r="BZ13" i="1" s="1"/>
  <c r="CA12" i="1"/>
  <c r="CB12" i="1" s="1"/>
  <c r="BS13" i="1"/>
  <c r="BV13" i="1" s="1"/>
  <c r="BU12" i="1"/>
  <c r="V12" i="2"/>
  <c r="CO8" i="1" s="1"/>
  <c r="CO11" i="1" s="1"/>
  <c r="M34" i="1"/>
  <c r="BV12" i="1"/>
  <c r="CB11" i="1"/>
  <c r="CN11" i="1"/>
  <c r="CL12" i="1"/>
  <c r="BQ12" i="1"/>
  <c r="BL11" i="1"/>
  <c r="BK11" i="1"/>
  <c r="BI12" i="1"/>
  <c r="C15" i="2"/>
  <c r="O8" i="1" s="1"/>
  <c r="O11" i="1" s="1"/>
  <c r="C16" i="2"/>
  <c r="S8" i="1" s="1"/>
  <c r="J29" i="1" s="1"/>
  <c r="AT8" i="1"/>
  <c r="AT11" i="1" s="1"/>
  <c r="BP12" i="1"/>
  <c r="J36" i="1"/>
  <c r="L35" i="1"/>
  <c r="M35" i="1"/>
  <c r="Q16" i="1"/>
  <c r="BQ13" i="1"/>
  <c r="BP13" i="1"/>
  <c r="BN14" i="1"/>
  <c r="AP34" i="1"/>
  <c r="AR33" i="1"/>
  <c r="AQ33" i="1"/>
  <c r="L34" i="1" l="1"/>
  <c r="AY13" i="1"/>
  <c r="AY14" i="1" s="1"/>
  <c r="AY15" i="1" s="1"/>
  <c r="BB15" i="1" s="1"/>
  <c r="BS14" i="1"/>
  <c r="BS15" i="1" s="1"/>
  <c r="BU13" i="1"/>
  <c r="BG11" i="1"/>
  <c r="BD12" i="1"/>
  <c r="BF11" i="1"/>
  <c r="BX14" i="1"/>
  <c r="CA14" i="1" s="1"/>
  <c r="CC12" i="1"/>
  <c r="CA13" i="1"/>
  <c r="CC13" i="1" s="1"/>
  <c r="CG12" i="1"/>
  <c r="CE13" i="1"/>
  <c r="BL12" i="1"/>
  <c r="BK12" i="1"/>
  <c r="BI13" i="1"/>
  <c r="CN12" i="1"/>
  <c r="CL13" i="1"/>
  <c r="CO12" i="1"/>
  <c r="S11" i="1"/>
  <c r="R11" i="1"/>
  <c r="O12" i="1"/>
  <c r="AW11" i="1"/>
  <c r="AV11" i="1"/>
  <c r="AT12" i="1"/>
  <c r="CP11" i="1"/>
  <c r="CQ11" i="1"/>
  <c r="M36" i="1"/>
  <c r="L36" i="1"/>
  <c r="J37" i="1"/>
  <c r="Q17" i="1"/>
  <c r="BN15" i="1"/>
  <c r="BQ14" i="1"/>
  <c r="BP14" i="1"/>
  <c r="AP35" i="1"/>
  <c r="AQ34" i="1"/>
  <c r="AR34" i="1"/>
  <c r="BB13" i="1" l="1"/>
  <c r="BX15" i="1"/>
  <c r="BX16" i="1" s="1"/>
  <c r="BA13" i="1"/>
  <c r="BB14" i="1"/>
  <c r="BA14" i="1"/>
  <c r="AY16" i="1"/>
  <c r="BA15" i="1"/>
  <c r="BU14" i="1"/>
  <c r="BV14" i="1"/>
  <c r="BZ14" i="1"/>
  <c r="CB14" i="1" s="1"/>
  <c r="CB13" i="1"/>
  <c r="BG12" i="1"/>
  <c r="BF12" i="1"/>
  <c r="BD13" i="1"/>
  <c r="T11" i="1"/>
  <c r="CH13" i="1"/>
  <c r="CE14" i="1"/>
  <c r="CG13" i="1"/>
  <c r="U11" i="1"/>
  <c r="AD11" i="1"/>
  <c r="CO13" i="1"/>
  <c r="CN13" i="1"/>
  <c r="CL14" i="1"/>
  <c r="AT13" i="1"/>
  <c r="AW12" i="1"/>
  <c r="AV12" i="1"/>
  <c r="CP12" i="1"/>
  <c r="CQ12" i="1"/>
  <c r="BL13" i="1"/>
  <c r="BI14" i="1"/>
  <c r="BK13" i="1"/>
  <c r="R12" i="1"/>
  <c r="S12" i="1"/>
  <c r="O13" i="1"/>
  <c r="M37" i="1"/>
  <c r="L37" i="1"/>
  <c r="J38" i="1"/>
  <c r="Q18" i="1"/>
  <c r="BV15" i="1"/>
  <c r="BU15" i="1"/>
  <c r="BS16" i="1"/>
  <c r="BQ15" i="1"/>
  <c r="BN16" i="1"/>
  <c r="BP15" i="1"/>
  <c r="AP36" i="1"/>
  <c r="AR35" i="1"/>
  <c r="AQ35" i="1"/>
  <c r="CA15" i="1" l="1"/>
  <c r="BZ15" i="1"/>
  <c r="CC14" i="1"/>
  <c r="BA16" i="1"/>
  <c r="BB16" i="1"/>
  <c r="AY17" i="1"/>
  <c r="BF13" i="1"/>
  <c r="BD14" i="1"/>
  <c r="BG13" i="1"/>
  <c r="CG14" i="1"/>
  <c r="CE15" i="1"/>
  <c r="CH14" i="1"/>
  <c r="T12" i="1"/>
  <c r="S13" i="1"/>
  <c r="O14" i="1"/>
  <c r="R13" i="1"/>
  <c r="AD12" i="1"/>
  <c r="U12" i="1"/>
  <c r="AT14" i="1"/>
  <c r="AW13" i="1"/>
  <c r="AV13" i="1"/>
  <c r="CL15" i="1"/>
  <c r="CO14" i="1"/>
  <c r="CN14" i="1"/>
  <c r="BL14" i="1"/>
  <c r="BI15" i="1"/>
  <c r="BK14" i="1"/>
  <c r="CQ13" i="1"/>
  <c r="CP13" i="1"/>
  <c r="L38" i="1"/>
  <c r="J39" i="1"/>
  <c r="M38" i="1"/>
  <c r="Q19" i="1"/>
  <c r="BZ16" i="1"/>
  <c r="CA16" i="1"/>
  <c r="CC15" i="1"/>
  <c r="CB15" i="1"/>
  <c r="BX17" i="1"/>
  <c r="BS17" i="1"/>
  <c r="BV16" i="1"/>
  <c r="BU16" i="1"/>
  <c r="BN17" i="1"/>
  <c r="BQ16" i="1"/>
  <c r="BP16" i="1"/>
  <c r="AP37" i="1"/>
  <c r="AR36" i="1"/>
  <c r="AQ36" i="1"/>
  <c r="BA17" i="1" l="1"/>
  <c r="AY18" i="1"/>
  <c r="BB17" i="1"/>
  <c r="BF14" i="1"/>
  <c r="BG14" i="1"/>
  <c r="BD15" i="1"/>
  <c r="CG15" i="1"/>
  <c r="CE16" i="1"/>
  <c r="CH15" i="1"/>
  <c r="BL15" i="1"/>
  <c r="BK15" i="1"/>
  <c r="BI16" i="1"/>
  <c r="AT15" i="1"/>
  <c r="AW14" i="1"/>
  <c r="AV14" i="1"/>
  <c r="AF12" i="1"/>
  <c r="AH12" i="1" s="1"/>
  <c r="AE12" i="1"/>
  <c r="CQ14" i="1"/>
  <c r="CP14" i="1"/>
  <c r="T13" i="1"/>
  <c r="S14" i="1"/>
  <c r="O15" i="1"/>
  <c r="R14" i="1"/>
  <c r="CN15" i="1"/>
  <c r="CL16" i="1"/>
  <c r="CO15" i="1"/>
  <c r="AD13" i="1"/>
  <c r="U13" i="1"/>
  <c r="J40" i="1"/>
  <c r="M39" i="1"/>
  <c r="L39" i="1"/>
  <c r="Q20" i="1"/>
  <c r="BZ17" i="1"/>
  <c r="CA17" i="1"/>
  <c r="CC16" i="1"/>
  <c r="CB16" i="1"/>
  <c r="BX18" i="1"/>
  <c r="BV17" i="1"/>
  <c r="BU17" i="1"/>
  <c r="BS18" i="1"/>
  <c r="BQ17" i="1"/>
  <c r="BP17" i="1"/>
  <c r="BN18" i="1"/>
  <c r="AP38" i="1"/>
  <c r="AR37" i="1"/>
  <c r="AQ37" i="1"/>
  <c r="BA18" i="1" l="1"/>
  <c r="AY19" i="1"/>
  <c r="BB18" i="1"/>
  <c r="BD16" i="1"/>
  <c r="BG15" i="1"/>
  <c r="BF15" i="1"/>
  <c r="CG16" i="1"/>
  <c r="CH16" i="1"/>
  <c r="CE17" i="1"/>
  <c r="T14" i="1"/>
  <c r="CP15" i="1"/>
  <c r="CQ15" i="1"/>
  <c r="AG12" i="1"/>
  <c r="AI12" i="1"/>
  <c r="O16" i="1"/>
  <c r="S15" i="1"/>
  <c r="R15" i="1"/>
  <c r="U14" i="1"/>
  <c r="AD14" i="1"/>
  <c r="AT16" i="1"/>
  <c r="AW15" i="1"/>
  <c r="AV15" i="1"/>
  <c r="BL16" i="1"/>
  <c r="BI17" i="1"/>
  <c r="BK16" i="1"/>
  <c r="CL17" i="1"/>
  <c r="CO16" i="1"/>
  <c r="CN16" i="1"/>
  <c r="AF13" i="1"/>
  <c r="AH13" i="1" s="1"/>
  <c r="AE13" i="1"/>
  <c r="J41" i="1"/>
  <c r="M40" i="1"/>
  <c r="L40" i="1"/>
  <c r="Q21" i="1"/>
  <c r="BZ18" i="1"/>
  <c r="CA18" i="1"/>
  <c r="CC17" i="1"/>
  <c r="CB17" i="1"/>
  <c r="BX19" i="1"/>
  <c r="BS19" i="1"/>
  <c r="BV18" i="1"/>
  <c r="BU18" i="1"/>
  <c r="BN19" i="1"/>
  <c r="BQ18" i="1"/>
  <c r="BP18" i="1"/>
  <c r="AP39" i="1"/>
  <c r="AQ38" i="1"/>
  <c r="AR38" i="1"/>
  <c r="AY20" i="1" l="1"/>
  <c r="BA19" i="1"/>
  <c r="BB19" i="1"/>
  <c r="BD17" i="1"/>
  <c r="BG16" i="1"/>
  <c r="BF16" i="1"/>
  <c r="CG17" i="1"/>
  <c r="CH17" i="1"/>
  <c r="CE18" i="1"/>
  <c r="AF14" i="1"/>
  <c r="AH14" i="1" s="1"/>
  <c r="AE14" i="1"/>
  <c r="CO17" i="1"/>
  <c r="CN17" i="1"/>
  <c r="CL18" i="1"/>
  <c r="T15" i="1"/>
  <c r="R16" i="1"/>
  <c r="S16" i="1"/>
  <c r="O17" i="1"/>
  <c r="U15" i="1"/>
  <c r="AD15" i="1"/>
  <c r="AI13" i="1"/>
  <c r="AG13" i="1"/>
  <c r="BL17" i="1"/>
  <c r="BK17" i="1"/>
  <c r="BI18" i="1"/>
  <c r="CQ16" i="1"/>
  <c r="CP16" i="1"/>
  <c r="AW16" i="1"/>
  <c r="AV16" i="1"/>
  <c r="AT17" i="1"/>
  <c r="J42" i="1"/>
  <c r="M41" i="1"/>
  <c r="L41" i="1"/>
  <c r="Q22" i="1"/>
  <c r="BZ19" i="1"/>
  <c r="CA19" i="1"/>
  <c r="CC18" i="1"/>
  <c r="CB18" i="1"/>
  <c r="BX20" i="1"/>
  <c r="BV19" i="1"/>
  <c r="BU19" i="1"/>
  <c r="BS20" i="1"/>
  <c r="BQ19" i="1"/>
  <c r="BP19" i="1"/>
  <c r="BN20" i="1"/>
  <c r="AP40" i="1"/>
  <c r="AR39" i="1"/>
  <c r="AQ39" i="1"/>
  <c r="AY21" i="1" l="1"/>
  <c r="BB20" i="1"/>
  <c r="BA20" i="1"/>
  <c r="BG17" i="1"/>
  <c r="BF17" i="1"/>
  <c r="BD18" i="1"/>
  <c r="CH18" i="1"/>
  <c r="CE19" i="1"/>
  <c r="CG18" i="1"/>
  <c r="BL18" i="1"/>
  <c r="BK18" i="1"/>
  <c r="BI19" i="1"/>
  <c r="U16" i="1"/>
  <c r="AD16" i="1"/>
  <c r="T16" i="1"/>
  <c r="AV17" i="1"/>
  <c r="AW17" i="1"/>
  <c r="AT18" i="1"/>
  <c r="CO18" i="1"/>
  <c r="CL19" i="1"/>
  <c r="CN18" i="1"/>
  <c r="CQ17" i="1"/>
  <c r="CP17" i="1"/>
  <c r="AF15" i="1"/>
  <c r="AH15" i="1" s="1"/>
  <c r="AE15" i="1"/>
  <c r="R17" i="1"/>
  <c r="S17" i="1"/>
  <c r="O18" i="1"/>
  <c r="AI14" i="1"/>
  <c r="AG14" i="1"/>
  <c r="J43" i="1"/>
  <c r="L42" i="1"/>
  <c r="M42" i="1"/>
  <c r="Q23" i="1"/>
  <c r="BZ20" i="1"/>
  <c r="CA20" i="1"/>
  <c r="CC19" i="1"/>
  <c r="CB19" i="1"/>
  <c r="BX21" i="1"/>
  <c r="BS21" i="1"/>
  <c r="BV20" i="1"/>
  <c r="BU20" i="1"/>
  <c r="BN21" i="1"/>
  <c r="BQ20" i="1"/>
  <c r="BP20" i="1"/>
  <c r="AP41" i="1"/>
  <c r="AQ40" i="1"/>
  <c r="AR40" i="1"/>
  <c r="AY22" i="1" l="1"/>
  <c r="BB21" i="1"/>
  <c r="BA21" i="1"/>
  <c r="BG18" i="1"/>
  <c r="BF18" i="1"/>
  <c r="BD19" i="1"/>
  <c r="CG19" i="1"/>
  <c r="CH19" i="1"/>
  <c r="CE20" i="1"/>
  <c r="AI15" i="1"/>
  <c r="AG15" i="1"/>
  <c r="AF16" i="1"/>
  <c r="AH16" i="1" s="1"/>
  <c r="AE16" i="1"/>
  <c r="CQ18" i="1"/>
  <c r="CP18" i="1"/>
  <c r="R18" i="1"/>
  <c r="S18" i="1"/>
  <c r="O19" i="1"/>
  <c r="CO19" i="1"/>
  <c r="CL20" i="1"/>
  <c r="CN19" i="1"/>
  <c r="BL19" i="1"/>
  <c r="BI20" i="1"/>
  <c r="BK19" i="1"/>
  <c r="U17" i="1"/>
  <c r="AD17" i="1"/>
  <c r="T17" i="1"/>
  <c r="AT19" i="1"/>
  <c r="AW18" i="1"/>
  <c r="AV18" i="1"/>
  <c r="J44" i="1"/>
  <c r="M43" i="1"/>
  <c r="L43" i="1"/>
  <c r="Q24" i="1"/>
  <c r="BZ21" i="1"/>
  <c r="CA21" i="1"/>
  <c r="CC20" i="1"/>
  <c r="CB20" i="1"/>
  <c r="BX22" i="1"/>
  <c r="BV21" i="1"/>
  <c r="BU21" i="1"/>
  <c r="BS22" i="1"/>
  <c r="BQ21" i="1"/>
  <c r="BP21" i="1"/>
  <c r="BN22" i="1"/>
  <c r="AP42" i="1"/>
  <c r="AR41" i="1"/>
  <c r="AQ41" i="1"/>
  <c r="AY23" i="1" l="1"/>
  <c r="BB22" i="1"/>
  <c r="BA22" i="1"/>
  <c r="BF19" i="1"/>
  <c r="BG19" i="1"/>
  <c r="BD20" i="1"/>
  <c r="CH20" i="1"/>
  <c r="CG20" i="1"/>
  <c r="CE21" i="1"/>
  <c r="AD18" i="1"/>
  <c r="U18" i="1"/>
  <c r="T18" i="1"/>
  <c r="CP19" i="1"/>
  <c r="CQ19" i="1"/>
  <c r="AT20" i="1"/>
  <c r="AW19" i="1"/>
  <c r="AV19" i="1"/>
  <c r="CL21" i="1"/>
  <c r="CN20" i="1"/>
  <c r="CO20" i="1"/>
  <c r="AI16" i="1"/>
  <c r="AG16" i="1"/>
  <c r="BL20" i="1"/>
  <c r="BI21" i="1"/>
  <c r="BK20" i="1"/>
  <c r="AF17" i="1"/>
  <c r="AH17" i="1" s="1"/>
  <c r="AE17" i="1"/>
  <c r="O20" i="1"/>
  <c r="S19" i="1"/>
  <c r="R19" i="1"/>
  <c r="J45" i="1"/>
  <c r="M44" i="1"/>
  <c r="L44" i="1"/>
  <c r="Q25" i="1"/>
  <c r="BZ22" i="1"/>
  <c r="CA22" i="1"/>
  <c r="BX23" i="1"/>
  <c r="BS23" i="1"/>
  <c r="BV22" i="1"/>
  <c r="BU22" i="1"/>
  <c r="BN23" i="1"/>
  <c r="BQ22" i="1"/>
  <c r="BP22" i="1"/>
  <c r="AP43" i="1"/>
  <c r="AR42" i="1"/>
  <c r="AQ42" i="1"/>
  <c r="AY24" i="1" l="1"/>
  <c r="BB23" i="1"/>
  <c r="BA23" i="1"/>
  <c r="BD21" i="1"/>
  <c r="BG20" i="1"/>
  <c r="BF20" i="1"/>
  <c r="CG21" i="1"/>
  <c r="CH21" i="1"/>
  <c r="CE22" i="1"/>
  <c r="T19" i="1"/>
  <c r="BL21" i="1"/>
  <c r="BK21" i="1"/>
  <c r="BI22" i="1"/>
  <c r="S20" i="1"/>
  <c r="O21" i="1"/>
  <c r="R20" i="1"/>
  <c r="U19" i="1"/>
  <c r="AD19" i="1"/>
  <c r="CQ20" i="1"/>
  <c r="CP20" i="1"/>
  <c r="AW20" i="1"/>
  <c r="AV20" i="1"/>
  <c r="AT21" i="1"/>
  <c r="AI17" i="1"/>
  <c r="AG17" i="1"/>
  <c r="CL22" i="1"/>
  <c r="CN21" i="1"/>
  <c r="CO21" i="1"/>
  <c r="AF18" i="1"/>
  <c r="AH18" i="1" s="1"/>
  <c r="AE18" i="1"/>
  <c r="J46" i="1"/>
  <c r="M45" i="1"/>
  <c r="L45" i="1"/>
  <c r="Q26" i="1"/>
  <c r="BZ23" i="1"/>
  <c r="CA23" i="1"/>
  <c r="BX24" i="1"/>
  <c r="BV23" i="1"/>
  <c r="BU23" i="1"/>
  <c r="BS24" i="1"/>
  <c r="BQ23" i="1"/>
  <c r="BP23" i="1"/>
  <c r="BN24" i="1"/>
  <c r="AP44" i="1"/>
  <c r="AR43" i="1"/>
  <c r="AQ43" i="1"/>
  <c r="AY25" i="1" l="1"/>
  <c r="BA24" i="1"/>
  <c r="BB24" i="1"/>
  <c r="BG21" i="1"/>
  <c r="BD22" i="1"/>
  <c r="BF21" i="1"/>
  <c r="CH22" i="1"/>
  <c r="CG22" i="1"/>
  <c r="CE23" i="1"/>
  <c r="T20" i="1"/>
  <c r="CP21" i="1"/>
  <c r="CQ21" i="1"/>
  <c r="CN22" i="1"/>
  <c r="CL23" i="1"/>
  <c r="CO22" i="1"/>
  <c r="AF19" i="1"/>
  <c r="AH19" i="1" s="1"/>
  <c r="AE19" i="1"/>
  <c r="AW21" i="1"/>
  <c r="AT22" i="1"/>
  <c r="AV21" i="1"/>
  <c r="S21" i="1"/>
  <c r="R21" i="1"/>
  <c r="O22" i="1"/>
  <c r="AD20" i="1"/>
  <c r="U20" i="1"/>
  <c r="AG18" i="1"/>
  <c r="AI18" i="1"/>
  <c r="BL22" i="1"/>
  <c r="BK22" i="1"/>
  <c r="BI23" i="1"/>
  <c r="J47" i="1"/>
  <c r="L46" i="1"/>
  <c r="M46" i="1"/>
  <c r="Q27" i="1"/>
  <c r="BZ24" i="1"/>
  <c r="CA24" i="1"/>
  <c r="BX25" i="1"/>
  <c r="BS25" i="1"/>
  <c r="BV24" i="1"/>
  <c r="BU24" i="1"/>
  <c r="BN25" i="1"/>
  <c r="BQ24" i="1"/>
  <c r="BP24" i="1"/>
  <c r="AP45" i="1"/>
  <c r="AQ44" i="1"/>
  <c r="AR44" i="1"/>
  <c r="BA25" i="1" l="1"/>
  <c r="AY26" i="1"/>
  <c r="BB25" i="1"/>
  <c r="T21" i="1"/>
  <c r="BD23" i="1"/>
  <c r="BG22" i="1"/>
  <c r="BF22" i="1"/>
  <c r="CG23" i="1"/>
  <c r="CH23" i="1"/>
  <c r="CE24" i="1"/>
  <c r="R22" i="1"/>
  <c r="S22" i="1"/>
  <c r="O23" i="1"/>
  <c r="BL23" i="1"/>
  <c r="BI24" i="1"/>
  <c r="BK23" i="1"/>
  <c r="CN23" i="1"/>
  <c r="CL24" i="1"/>
  <c r="CO23" i="1"/>
  <c r="AF20" i="1"/>
  <c r="AH20" i="1" s="1"/>
  <c r="AE20" i="1"/>
  <c r="AD21" i="1"/>
  <c r="U21" i="1"/>
  <c r="CQ22" i="1"/>
  <c r="CP22" i="1"/>
  <c r="AG19" i="1"/>
  <c r="AI19" i="1"/>
  <c r="AT23" i="1"/>
  <c r="AW22" i="1"/>
  <c r="AV22" i="1"/>
  <c r="J48" i="1"/>
  <c r="M47" i="1"/>
  <c r="L47" i="1"/>
  <c r="Q28" i="1"/>
  <c r="BZ25" i="1"/>
  <c r="CA25" i="1"/>
  <c r="BX26" i="1"/>
  <c r="BV25" i="1"/>
  <c r="BU25" i="1"/>
  <c r="BS26" i="1"/>
  <c r="BQ25" i="1"/>
  <c r="BP25" i="1"/>
  <c r="BN26" i="1"/>
  <c r="AP46" i="1"/>
  <c r="AR45" i="1"/>
  <c r="AQ45" i="1"/>
  <c r="BA26" i="1" l="1"/>
  <c r="AY27" i="1"/>
  <c r="BB26" i="1"/>
  <c r="BG23" i="1"/>
  <c r="BF23" i="1"/>
  <c r="BD24" i="1"/>
  <c r="CG24" i="1"/>
  <c r="CH24" i="1"/>
  <c r="CE25" i="1"/>
  <c r="CP23" i="1"/>
  <c r="CQ23" i="1"/>
  <c r="BL24" i="1"/>
  <c r="BK24" i="1"/>
  <c r="BI25" i="1"/>
  <c r="AF21" i="1"/>
  <c r="AH21" i="1" s="1"/>
  <c r="AE21" i="1"/>
  <c r="R23" i="1"/>
  <c r="S23" i="1"/>
  <c r="O24" i="1"/>
  <c r="CL25" i="1"/>
  <c r="CO24" i="1"/>
  <c r="CN24" i="1"/>
  <c r="AT24" i="1"/>
  <c r="AV23" i="1"/>
  <c r="AW23" i="1"/>
  <c r="AG20" i="1"/>
  <c r="AI20" i="1"/>
  <c r="U22" i="1"/>
  <c r="AD22" i="1"/>
  <c r="T22" i="1"/>
  <c r="J49" i="1"/>
  <c r="M48" i="1"/>
  <c r="L48" i="1"/>
  <c r="Q29" i="1"/>
  <c r="BZ26" i="1"/>
  <c r="CA26" i="1"/>
  <c r="BX27" i="1"/>
  <c r="BS27" i="1"/>
  <c r="BV26" i="1"/>
  <c r="BU26" i="1"/>
  <c r="BN27" i="1"/>
  <c r="BQ26" i="1"/>
  <c r="BP26" i="1"/>
  <c r="AP47" i="1"/>
  <c r="AR46" i="1"/>
  <c r="AQ46" i="1"/>
  <c r="BB27" i="1" l="1"/>
  <c r="BA27" i="1"/>
  <c r="AY28" i="1"/>
  <c r="BD25" i="1"/>
  <c r="BG24" i="1"/>
  <c r="BF24" i="1"/>
  <c r="CE26" i="1"/>
  <c r="CG25" i="1"/>
  <c r="CH25" i="1"/>
  <c r="T23" i="1"/>
  <c r="AW24" i="1"/>
  <c r="AT25" i="1"/>
  <c r="AV24" i="1"/>
  <c r="CP24" i="1"/>
  <c r="CQ24" i="1"/>
  <c r="BL25" i="1"/>
  <c r="BI26" i="1"/>
  <c r="BK25" i="1"/>
  <c r="AF22" i="1"/>
  <c r="AH22" i="1" s="1"/>
  <c r="AE22" i="1"/>
  <c r="AG21" i="1"/>
  <c r="AI21" i="1"/>
  <c r="CO25" i="1"/>
  <c r="CN25" i="1"/>
  <c r="CL26" i="1"/>
  <c r="R24" i="1"/>
  <c r="S24" i="1"/>
  <c r="O25" i="1"/>
  <c r="U23" i="1"/>
  <c r="AD23" i="1"/>
  <c r="J50" i="1"/>
  <c r="M49" i="1"/>
  <c r="L49" i="1"/>
  <c r="Q30" i="1"/>
  <c r="BZ27" i="1"/>
  <c r="CA27" i="1"/>
  <c r="BX28" i="1"/>
  <c r="BV27" i="1"/>
  <c r="BU27" i="1"/>
  <c r="BS28" i="1"/>
  <c r="BQ27" i="1"/>
  <c r="BP27" i="1"/>
  <c r="BN28" i="1"/>
  <c r="AP48" i="1"/>
  <c r="AQ47" i="1"/>
  <c r="AR47" i="1"/>
  <c r="AY29" i="1" l="1"/>
  <c r="BA28" i="1"/>
  <c r="BB28" i="1"/>
  <c r="BG25" i="1"/>
  <c r="BF25" i="1"/>
  <c r="BD26" i="1"/>
  <c r="CG26" i="1"/>
  <c r="CE27" i="1"/>
  <c r="CH26" i="1"/>
  <c r="CN26" i="1"/>
  <c r="CO26" i="1"/>
  <c r="CL27" i="1"/>
  <c r="BL26" i="1"/>
  <c r="BI27" i="1"/>
  <c r="BK26" i="1"/>
  <c r="CQ25" i="1"/>
  <c r="CP25" i="1"/>
  <c r="O26" i="1"/>
  <c r="S25" i="1"/>
  <c r="R25" i="1"/>
  <c r="AV25" i="1"/>
  <c r="AW25" i="1"/>
  <c r="AT26" i="1"/>
  <c r="U24" i="1"/>
  <c r="AD24" i="1"/>
  <c r="AI22" i="1"/>
  <c r="AG22" i="1"/>
  <c r="AF23" i="1"/>
  <c r="AH23" i="1" s="1"/>
  <c r="AE23" i="1"/>
  <c r="T24" i="1"/>
  <c r="J51" i="1"/>
  <c r="L50" i="1"/>
  <c r="M50" i="1"/>
  <c r="Q31" i="1"/>
  <c r="BZ28" i="1"/>
  <c r="CA28" i="1"/>
  <c r="BX29" i="1"/>
  <c r="BS29" i="1"/>
  <c r="BV28" i="1"/>
  <c r="BU28" i="1"/>
  <c r="BN29" i="1"/>
  <c r="BQ28" i="1"/>
  <c r="BP28" i="1"/>
  <c r="AP49" i="1"/>
  <c r="AQ48" i="1"/>
  <c r="AR48" i="1"/>
  <c r="AY30" i="1" l="1"/>
  <c r="BA29" i="1"/>
  <c r="BB29" i="1"/>
  <c r="BD27" i="1"/>
  <c r="BG26" i="1"/>
  <c r="BF26" i="1"/>
  <c r="CG27" i="1"/>
  <c r="CH27" i="1"/>
  <c r="CE28" i="1"/>
  <c r="T25" i="1"/>
  <c r="BL27" i="1"/>
  <c r="BK27" i="1"/>
  <c r="BI28" i="1"/>
  <c r="AF24" i="1"/>
  <c r="AH24" i="1" s="1"/>
  <c r="AE24" i="1"/>
  <c r="AT27" i="1"/>
  <c r="AW26" i="1"/>
  <c r="AV26" i="1"/>
  <c r="AG23" i="1"/>
  <c r="AI23" i="1"/>
  <c r="CN27" i="1"/>
  <c r="CO27" i="1"/>
  <c r="CL28" i="1"/>
  <c r="AD25" i="1"/>
  <c r="U25" i="1"/>
  <c r="S26" i="1"/>
  <c r="O27" i="1"/>
  <c r="R26" i="1"/>
  <c r="CQ26" i="1"/>
  <c r="CP26" i="1"/>
  <c r="L51" i="1"/>
  <c r="J52" i="1"/>
  <c r="M51" i="1"/>
  <c r="Q32" i="1"/>
  <c r="BZ29" i="1"/>
  <c r="CA29" i="1"/>
  <c r="BX30" i="1"/>
  <c r="BV29" i="1"/>
  <c r="BU29" i="1"/>
  <c r="BS30" i="1"/>
  <c r="BQ29" i="1"/>
  <c r="BN30" i="1"/>
  <c r="BP29" i="1"/>
  <c r="AP50" i="1"/>
  <c r="AR49" i="1"/>
  <c r="AQ49" i="1"/>
  <c r="BA30" i="1" l="1"/>
  <c r="AY31" i="1"/>
  <c r="BB30" i="1"/>
  <c r="BF27" i="1"/>
  <c r="BG27" i="1"/>
  <c r="BD28" i="1"/>
  <c r="CG28" i="1"/>
  <c r="CH28" i="1"/>
  <c r="CE29" i="1"/>
  <c r="U26" i="1"/>
  <c r="AD26" i="1"/>
  <c r="AT28" i="1"/>
  <c r="AW27" i="1"/>
  <c r="AV27" i="1"/>
  <c r="CL29" i="1"/>
  <c r="CO28" i="1"/>
  <c r="CN28" i="1"/>
  <c r="AI24" i="1"/>
  <c r="AG24" i="1"/>
  <c r="CP27" i="1"/>
  <c r="CQ27" i="1"/>
  <c r="BL28" i="1"/>
  <c r="BK28" i="1"/>
  <c r="BI29" i="1"/>
  <c r="AF25" i="1"/>
  <c r="AH25" i="1" s="1"/>
  <c r="AE25" i="1"/>
  <c r="T26" i="1"/>
  <c r="S27" i="1"/>
  <c r="O28" i="1"/>
  <c r="R27" i="1"/>
  <c r="J53" i="1"/>
  <c r="M52" i="1"/>
  <c r="L52" i="1"/>
  <c r="Q33" i="1"/>
  <c r="BZ30" i="1"/>
  <c r="CA30" i="1"/>
  <c r="BX31" i="1"/>
  <c r="BS31" i="1"/>
  <c r="BV30" i="1"/>
  <c r="BU30" i="1"/>
  <c r="BN31" i="1"/>
  <c r="BQ30" i="1"/>
  <c r="BP30" i="1"/>
  <c r="AP51" i="1"/>
  <c r="AQ50" i="1"/>
  <c r="AR50" i="1"/>
  <c r="AY32" i="1" l="1"/>
  <c r="BA31" i="1"/>
  <c r="BB31" i="1"/>
  <c r="BD29" i="1"/>
  <c r="BG28" i="1"/>
  <c r="BF28" i="1"/>
  <c r="CG29" i="1"/>
  <c r="CH29" i="1"/>
  <c r="CE30" i="1"/>
  <c r="AI25" i="1"/>
  <c r="AG25" i="1"/>
  <c r="CP28" i="1"/>
  <c r="CQ28" i="1"/>
  <c r="BL29" i="1"/>
  <c r="BI30" i="1"/>
  <c r="BK29" i="1"/>
  <c r="T27" i="1"/>
  <c r="AV28" i="1"/>
  <c r="AW28" i="1"/>
  <c r="AT29" i="1"/>
  <c r="R28" i="1"/>
  <c r="S28" i="1"/>
  <c r="O29" i="1"/>
  <c r="AF26" i="1"/>
  <c r="AH26" i="1" s="1"/>
  <c r="AE26" i="1"/>
  <c r="CO29" i="1"/>
  <c r="CL30" i="1"/>
  <c r="CN29" i="1"/>
  <c r="U27" i="1"/>
  <c r="AD27" i="1"/>
  <c r="J54" i="1"/>
  <c r="M53" i="1"/>
  <c r="L53" i="1"/>
  <c r="Q34" i="1"/>
  <c r="BZ31" i="1"/>
  <c r="CA31" i="1"/>
  <c r="BX32" i="1"/>
  <c r="BV31" i="1"/>
  <c r="BU31" i="1"/>
  <c r="BS32" i="1"/>
  <c r="BQ31" i="1"/>
  <c r="BP31" i="1"/>
  <c r="BN32" i="1"/>
  <c r="AP52" i="1"/>
  <c r="AQ51" i="1"/>
  <c r="AR51" i="1"/>
  <c r="BA32" i="1" l="1"/>
  <c r="AY33" i="1"/>
  <c r="BB32" i="1"/>
  <c r="BF29" i="1"/>
  <c r="BG29" i="1"/>
  <c r="BD30" i="1"/>
  <c r="CH30" i="1"/>
  <c r="CG30" i="1"/>
  <c r="CE31" i="1"/>
  <c r="T28" i="1"/>
  <c r="AG26" i="1"/>
  <c r="AI26" i="1"/>
  <c r="R29" i="1"/>
  <c r="O30" i="1"/>
  <c r="S29" i="1"/>
  <c r="BL30" i="1"/>
  <c r="BI31" i="1"/>
  <c r="BK30" i="1"/>
  <c r="AF27" i="1"/>
  <c r="AH27" i="1" s="1"/>
  <c r="AE27" i="1"/>
  <c r="AD28" i="1"/>
  <c r="U28" i="1"/>
  <c r="CP29" i="1"/>
  <c r="CQ29" i="1"/>
  <c r="CO30" i="1"/>
  <c r="CL31" i="1"/>
  <c r="CN30" i="1"/>
  <c r="AV29" i="1"/>
  <c r="AT30" i="1"/>
  <c r="AW29" i="1"/>
  <c r="J55" i="1"/>
  <c r="L54" i="1"/>
  <c r="M54" i="1"/>
  <c r="Q35" i="1"/>
  <c r="CA32" i="1"/>
  <c r="BZ32" i="1"/>
  <c r="BX33" i="1"/>
  <c r="BS33" i="1"/>
  <c r="BV32" i="1"/>
  <c r="BU32" i="1"/>
  <c r="BN33" i="1"/>
  <c r="BQ32" i="1"/>
  <c r="BP32" i="1"/>
  <c r="AP53" i="1"/>
  <c r="AQ52" i="1"/>
  <c r="AR52" i="1"/>
  <c r="AY34" i="1" l="1"/>
  <c r="BA33" i="1"/>
  <c r="BB33" i="1"/>
  <c r="BD31" i="1"/>
  <c r="BG30" i="1"/>
  <c r="BF30" i="1"/>
  <c r="CG31" i="1"/>
  <c r="CH31" i="1"/>
  <c r="CE32" i="1"/>
  <c r="CN31" i="1"/>
  <c r="CO31" i="1"/>
  <c r="CL32" i="1"/>
  <c r="BL31" i="1"/>
  <c r="BI32" i="1"/>
  <c r="BK31" i="1"/>
  <c r="AD29" i="1"/>
  <c r="U29" i="1"/>
  <c r="R30" i="1"/>
  <c r="S30" i="1"/>
  <c r="O31" i="1"/>
  <c r="AT31" i="1"/>
  <c r="AW30" i="1"/>
  <c r="AV30" i="1"/>
  <c r="AF28" i="1"/>
  <c r="AH28" i="1" s="1"/>
  <c r="AE28" i="1"/>
  <c r="T29" i="1"/>
  <c r="CQ30" i="1"/>
  <c r="CP30" i="1"/>
  <c r="AI27" i="1"/>
  <c r="AG27" i="1"/>
  <c r="M55" i="1"/>
  <c r="L55" i="1"/>
  <c r="J56" i="1"/>
  <c r="Q36" i="1"/>
  <c r="BZ33" i="1"/>
  <c r="CA33" i="1"/>
  <c r="BX34" i="1"/>
  <c r="BV33" i="1"/>
  <c r="BU33" i="1"/>
  <c r="BS34" i="1"/>
  <c r="BQ33" i="1"/>
  <c r="BP33" i="1"/>
  <c r="BN34" i="1"/>
  <c r="AP54" i="1"/>
  <c r="AQ53" i="1"/>
  <c r="AR53" i="1"/>
  <c r="BB34" i="1" l="1"/>
  <c r="BA34" i="1"/>
  <c r="AY35" i="1"/>
  <c r="BG31" i="1"/>
  <c r="BF31" i="1"/>
  <c r="BD32" i="1"/>
  <c r="CH32" i="1"/>
  <c r="CE33" i="1"/>
  <c r="CG32" i="1"/>
  <c r="AI28" i="1"/>
  <c r="AG28" i="1"/>
  <c r="AF29" i="1"/>
  <c r="AH29" i="1" s="1"/>
  <c r="AE29" i="1"/>
  <c r="BL32" i="1"/>
  <c r="BK32" i="1"/>
  <c r="BI33" i="1"/>
  <c r="AT32" i="1"/>
  <c r="AV31" i="1"/>
  <c r="AW31" i="1"/>
  <c r="R31" i="1"/>
  <c r="S31" i="1"/>
  <c r="O32" i="1"/>
  <c r="CO32" i="1"/>
  <c r="CL33" i="1"/>
  <c r="CN32" i="1"/>
  <c r="U30" i="1"/>
  <c r="AD30" i="1"/>
  <c r="T30" i="1"/>
  <c r="CQ31" i="1"/>
  <c r="CP31" i="1"/>
  <c r="J57" i="1"/>
  <c r="M56" i="1"/>
  <c r="L56" i="1"/>
  <c r="Q37" i="1"/>
  <c r="BZ34" i="1"/>
  <c r="CA34" i="1"/>
  <c r="BX35" i="1"/>
  <c r="BS35" i="1"/>
  <c r="BV34" i="1"/>
  <c r="BU34" i="1"/>
  <c r="BN35" i="1"/>
  <c r="BQ34" i="1"/>
  <c r="BP34" i="1"/>
  <c r="AP55" i="1"/>
  <c r="AR54" i="1"/>
  <c r="AQ54" i="1"/>
  <c r="AY36" i="1" l="1"/>
  <c r="BA35" i="1"/>
  <c r="BB35" i="1"/>
  <c r="BG32" i="1"/>
  <c r="BF32" i="1"/>
  <c r="BD33" i="1"/>
  <c r="CG33" i="1"/>
  <c r="CH33" i="1"/>
  <c r="CE34" i="1"/>
  <c r="CP32" i="1"/>
  <c r="CQ32" i="1"/>
  <c r="AT33" i="1"/>
  <c r="AW32" i="1"/>
  <c r="AV32" i="1"/>
  <c r="CN33" i="1"/>
  <c r="CL34" i="1"/>
  <c r="CO33" i="1"/>
  <c r="BL33" i="1"/>
  <c r="BI34" i="1"/>
  <c r="BK33" i="1"/>
  <c r="O33" i="1"/>
  <c r="R32" i="1"/>
  <c r="S32" i="1"/>
  <c r="U31" i="1"/>
  <c r="AD31" i="1"/>
  <c r="T31" i="1"/>
  <c r="AI29" i="1"/>
  <c r="AG29" i="1"/>
  <c r="AF30" i="1"/>
  <c r="AH30" i="1" s="1"/>
  <c r="AE30" i="1"/>
  <c r="M57" i="1"/>
  <c r="L57" i="1"/>
  <c r="Q38" i="1"/>
  <c r="BZ35" i="1"/>
  <c r="CA35" i="1"/>
  <c r="BX36" i="1"/>
  <c r="BV35" i="1"/>
  <c r="BU35" i="1"/>
  <c r="BS36" i="1"/>
  <c r="BQ35" i="1"/>
  <c r="BP35" i="1"/>
  <c r="BN36" i="1"/>
  <c r="AP56" i="1"/>
  <c r="AQ55" i="1"/>
  <c r="AR55" i="1"/>
  <c r="AY37" i="1" l="1"/>
  <c r="BB36" i="1"/>
  <c r="BA36" i="1"/>
  <c r="BG33" i="1"/>
  <c r="BF33" i="1"/>
  <c r="BD34" i="1"/>
  <c r="CH34" i="1"/>
  <c r="CG34" i="1"/>
  <c r="CE35" i="1"/>
  <c r="AF31" i="1"/>
  <c r="AH31" i="1" s="1"/>
  <c r="AE31" i="1"/>
  <c r="CO34" i="1"/>
  <c r="CL35" i="1"/>
  <c r="CN34" i="1"/>
  <c r="T32" i="1"/>
  <c r="AI30" i="1"/>
  <c r="AG30" i="1"/>
  <c r="R33" i="1"/>
  <c r="O34" i="1"/>
  <c r="S33" i="1"/>
  <c r="CQ33" i="1"/>
  <c r="CP33" i="1"/>
  <c r="AW33" i="1"/>
  <c r="AT34" i="1"/>
  <c r="AV33" i="1"/>
  <c r="U32" i="1"/>
  <c r="AD32" i="1"/>
  <c r="BL34" i="1"/>
  <c r="BK34" i="1"/>
  <c r="BI35" i="1"/>
  <c r="Q39" i="1"/>
  <c r="BZ36" i="1"/>
  <c r="CA36" i="1"/>
  <c r="BX37" i="1"/>
  <c r="BS37" i="1"/>
  <c r="BV36" i="1"/>
  <c r="BU36" i="1"/>
  <c r="BN37" i="1"/>
  <c r="BQ36" i="1"/>
  <c r="BP36" i="1"/>
  <c r="AP57" i="1"/>
  <c r="AQ56" i="1"/>
  <c r="AR56" i="1"/>
  <c r="AY38" i="1" l="1"/>
  <c r="BA37" i="1"/>
  <c r="BB37" i="1"/>
  <c r="BD35" i="1"/>
  <c r="BG34" i="1"/>
  <c r="BF34" i="1"/>
  <c r="CG35" i="1"/>
  <c r="CH35" i="1"/>
  <c r="CE36" i="1"/>
  <c r="AV34" i="1"/>
  <c r="AT35" i="1"/>
  <c r="AW34" i="1"/>
  <c r="CQ34" i="1"/>
  <c r="CP34" i="1"/>
  <c r="CN35" i="1"/>
  <c r="CO35" i="1"/>
  <c r="CL36" i="1"/>
  <c r="BL35" i="1"/>
  <c r="BK35" i="1"/>
  <c r="BI36" i="1"/>
  <c r="U33" i="1"/>
  <c r="AD33" i="1"/>
  <c r="AF32" i="1"/>
  <c r="AH32" i="1" s="1"/>
  <c r="AE32" i="1"/>
  <c r="S34" i="1"/>
  <c r="O35" i="1"/>
  <c r="R34" i="1"/>
  <c r="T33" i="1"/>
  <c r="AG31" i="1"/>
  <c r="AI31" i="1"/>
  <c r="Q40" i="1"/>
  <c r="BZ37" i="1"/>
  <c r="CA37" i="1"/>
  <c r="BX38" i="1"/>
  <c r="BV37" i="1"/>
  <c r="BU37" i="1"/>
  <c r="BS38" i="1"/>
  <c r="BQ37" i="1"/>
  <c r="BP37" i="1"/>
  <c r="BN38" i="1"/>
  <c r="AP58" i="1"/>
  <c r="AQ57" i="1"/>
  <c r="AR57" i="1"/>
  <c r="AY39" i="1" l="1"/>
  <c r="BA38" i="1"/>
  <c r="BB38" i="1"/>
  <c r="BD36" i="1"/>
  <c r="BG35" i="1"/>
  <c r="BF35" i="1"/>
  <c r="CE37" i="1"/>
  <c r="CG36" i="1"/>
  <c r="CH36" i="1"/>
  <c r="AD34" i="1"/>
  <c r="U34" i="1"/>
  <c r="CN36" i="1"/>
  <c r="CO36" i="1"/>
  <c r="CL37" i="1"/>
  <c r="BL36" i="1"/>
  <c r="BI37" i="1"/>
  <c r="BK36" i="1"/>
  <c r="CP35" i="1"/>
  <c r="CQ35" i="1"/>
  <c r="T34" i="1"/>
  <c r="AW35" i="1"/>
  <c r="AV35" i="1"/>
  <c r="AT36" i="1"/>
  <c r="AI32" i="1"/>
  <c r="AG32" i="1"/>
  <c r="AF33" i="1"/>
  <c r="AH33" i="1" s="1"/>
  <c r="AE33" i="1"/>
  <c r="R35" i="1"/>
  <c r="S35" i="1"/>
  <c r="O36" i="1"/>
  <c r="Q41" i="1"/>
  <c r="BZ38" i="1"/>
  <c r="CA38" i="1"/>
  <c r="BX39" i="1"/>
  <c r="BS39" i="1"/>
  <c r="BV38" i="1"/>
  <c r="BU38" i="1"/>
  <c r="BN39" i="1"/>
  <c r="BQ38" i="1"/>
  <c r="BP38" i="1"/>
  <c r="AP59" i="1"/>
  <c r="AR58" i="1"/>
  <c r="AQ58" i="1"/>
  <c r="AY40" i="1" l="1"/>
  <c r="BA39" i="1"/>
  <c r="BB39" i="1"/>
  <c r="BD37" i="1"/>
  <c r="BG36" i="1"/>
  <c r="BF36" i="1"/>
  <c r="CE38" i="1"/>
  <c r="CG37" i="1"/>
  <c r="CH37" i="1"/>
  <c r="BL37" i="1"/>
  <c r="BI38" i="1"/>
  <c r="BK37" i="1"/>
  <c r="R36" i="1"/>
  <c r="S36" i="1"/>
  <c r="O37" i="1"/>
  <c r="CO37" i="1"/>
  <c r="CL38" i="1"/>
  <c r="CN37" i="1"/>
  <c r="AD35" i="1"/>
  <c r="U35" i="1"/>
  <c r="AT37" i="1"/>
  <c r="AW36" i="1"/>
  <c r="AV36" i="1"/>
  <c r="T35" i="1"/>
  <c r="CP36" i="1"/>
  <c r="CQ36" i="1"/>
  <c r="AI33" i="1"/>
  <c r="AG33" i="1"/>
  <c r="AF34" i="1"/>
  <c r="AH34" i="1" s="1"/>
  <c r="AE34" i="1"/>
  <c r="Q42" i="1"/>
  <c r="BZ39" i="1"/>
  <c r="CA39" i="1"/>
  <c r="BX40" i="1"/>
  <c r="BV39" i="1"/>
  <c r="BU39" i="1"/>
  <c r="BS40" i="1"/>
  <c r="BQ39" i="1"/>
  <c r="BP39" i="1"/>
  <c r="BN40" i="1"/>
  <c r="AP60" i="1"/>
  <c r="AQ59" i="1"/>
  <c r="AR59" i="1"/>
  <c r="AY41" i="1" l="1"/>
  <c r="BA40" i="1"/>
  <c r="BB40" i="1"/>
  <c r="BF37" i="1"/>
  <c r="BG37" i="1"/>
  <c r="BD38" i="1"/>
  <c r="CE39" i="1"/>
  <c r="CG38" i="1"/>
  <c r="CH38" i="1"/>
  <c r="CO38" i="1"/>
  <c r="CN38" i="1"/>
  <c r="CL39" i="1"/>
  <c r="O38" i="1"/>
  <c r="S37" i="1"/>
  <c r="R37" i="1"/>
  <c r="AI34" i="1"/>
  <c r="AG34" i="1"/>
  <c r="AT38" i="1"/>
  <c r="AV37" i="1"/>
  <c r="AW37" i="1"/>
  <c r="T36" i="1"/>
  <c r="AF35" i="1"/>
  <c r="AH35" i="1" s="1"/>
  <c r="AE35" i="1"/>
  <c r="BL38" i="1"/>
  <c r="BI39" i="1"/>
  <c r="BK38" i="1"/>
  <c r="U36" i="1"/>
  <c r="AD36" i="1"/>
  <c r="CP37" i="1"/>
  <c r="CQ37" i="1"/>
  <c r="Q43" i="1"/>
  <c r="BZ40" i="1"/>
  <c r="CA40" i="1"/>
  <c r="BX41" i="1"/>
  <c r="BS41" i="1"/>
  <c r="BV40" i="1"/>
  <c r="BU40" i="1"/>
  <c r="BN41" i="1"/>
  <c r="BQ40" i="1"/>
  <c r="BP40" i="1"/>
  <c r="AP61" i="1"/>
  <c r="AR60" i="1"/>
  <c r="AQ60" i="1"/>
  <c r="AY42" i="1" l="1"/>
  <c r="BB41" i="1"/>
  <c r="BA41" i="1"/>
  <c r="BD39" i="1"/>
  <c r="BG38" i="1"/>
  <c r="BF38" i="1"/>
  <c r="T37" i="1"/>
  <c r="CE40" i="1"/>
  <c r="CH39" i="1"/>
  <c r="CG39" i="1"/>
  <c r="BL39" i="1"/>
  <c r="BI40" i="1"/>
  <c r="BK39" i="1"/>
  <c r="AI35" i="1"/>
  <c r="AG35" i="1"/>
  <c r="AD37" i="1"/>
  <c r="U37" i="1"/>
  <c r="R38" i="1"/>
  <c r="O39" i="1"/>
  <c r="S38" i="1"/>
  <c r="AF36" i="1"/>
  <c r="AH36" i="1" s="1"/>
  <c r="AE36" i="1"/>
  <c r="CO39" i="1"/>
  <c r="CN39" i="1"/>
  <c r="CL40" i="1"/>
  <c r="CP38" i="1"/>
  <c r="CQ38" i="1"/>
  <c r="AT39" i="1"/>
  <c r="AW38" i="1"/>
  <c r="AV38" i="1"/>
  <c r="Q44" i="1"/>
  <c r="BZ41" i="1"/>
  <c r="CA41" i="1"/>
  <c r="BX42" i="1"/>
  <c r="BV41" i="1"/>
  <c r="BU41" i="1"/>
  <c r="BS42" i="1"/>
  <c r="BQ41" i="1"/>
  <c r="BP41" i="1"/>
  <c r="BN42" i="1"/>
  <c r="AP62" i="1"/>
  <c r="AR61" i="1"/>
  <c r="AQ61" i="1"/>
  <c r="AY43" i="1" l="1"/>
  <c r="BB42" i="1"/>
  <c r="BA42" i="1"/>
  <c r="BF39" i="1"/>
  <c r="BG39" i="1"/>
  <c r="BD40" i="1"/>
  <c r="T38" i="1"/>
  <c r="CE41" i="1"/>
  <c r="CG40" i="1"/>
  <c r="CH40" i="1"/>
  <c r="CQ39" i="1"/>
  <c r="CP39" i="1"/>
  <c r="AI36" i="1"/>
  <c r="AG36" i="1"/>
  <c r="AV39" i="1"/>
  <c r="AT40" i="1"/>
  <c r="AW39" i="1"/>
  <c r="AD38" i="1"/>
  <c r="U38" i="1"/>
  <c r="BL40" i="1"/>
  <c r="BI41" i="1"/>
  <c r="BK40" i="1"/>
  <c r="CL41" i="1"/>
  <c r="CN40" i="1"/>
  <c r="CO40" i="1"/>
  <c r="AF37" i="1"/>
  <c r="AH37" i="1" s="1"/>
  <c r="AE37" i="1"/>
  <c r="O40" i="1"/>
  <c r="R39" i="1"/>
  <c r="S39" i="1"/>
  <c r="Q45" i="1"/>
  <c r="BZ42" i="1"/>
  <c r="CA42" i="1"/>
  <c r="BX43" i="1"/>
  <c r="BS43" i="1"/>
  <c r="BV42" i="1"/>
  <c r="BU42" i="1"/>
  <c r="BN43" i="1"/>
  <c r="BQ42" i="1"/>
  <c r="BP42" i="1"/>
  <c r="AP63" i="1"/>
  <c r="AR62" i="1"/>
  <c r="AQ62" i="1"/>
  <c r="AY44" i="1" l="1"/>
  <c r="BB43" i="1"/>
  <c r="BA43" i="1"/>
  <c r="BD41" i="1"/>
  <c r="BG40" i="1"/>
  <c r="BF40" i="1"/>
  <c r="CE42" i="1"/>
  <c r="CH41" i="1"/>
  <c r="CG41" i="1"/>
  <c r="AI37" i="1"/>
  <c r="AG37" i="1"/>
  <c r="CP40" i="1"/>
  <c r="CQ40" i="1"/>
  <c r="AT41" i="1"/>
  <c r="AV40" i="1"/>
  <c r="AW40" i="1"/>
  <c r="CO41" i="1"/>
  <c r="CN41" i="1"/>
  <c r="CL42" i="1"/>
  <c r="AF38" i="1"/>
  <c r="AH38" i="1" s="1"/>
  <c r="AE38" i="1"/>
  <c r="T39" i="1"/>
  <c r="BL41" i="1"/>
  <c r="BK41" i="1"/>
  <c r="BI42" i="1"/>
  <c r="AD39" i="1"/>
  <c r="U39" i="1"/>
  <c r="O41" i="1"/>
  <c r="R40" i="1"/>
  <c r="S40" i="1"/>
  <c r="Q46" i="1"/>
  <c r="BZ43" i="1"/>
  <c r="CA43" i="1"/>
  <c r="BX44" i="1"/>
  <c r="BV43" i="1"/>
  <c r="BU43" i="1"/>
  <c r="BS44" i="1"/>
  <c r="BQ43" i="1"/>
  <c r="BN44" i="1"/>
  <c r="BP43" i="1"/>
  <c r="AP64" i="1"/>
  <c r="AQ63" i="1"/>
  <c r="AR63" i="1"/>
  <c r="BB44" i="1" l="1"/>
  <c r="BA44" i="1"/>
  <c r="AY45" i="1"/>
  <c r="BG41" i="1"/>
  <c r="BF41" i="1"/>
  <c r="BD42" i="1"/>
  <c r="T40" i="1"/>
  <c r="CE43" i="1"/>
  <c r="CG42" i="1"/>
  <c r="CH42" i="1"/>
  <c r="BL42" i="1"/>
  <c r="BI43" i="1"/>
  <c r="BK42" i="1"/>
  <c r="AD40" i="1"/>
  <c r="U40" i="1"/>
  <c r="AV41" i="1"/>
  <c r="AW41" i="1"/>
  <c r="AT42" i="1"/>
  <c r="AI38" i="1"/>
  <c r="AG38" i="1"/>
  <c r="CO42" i="1"/>
  <c r="CL43" i="1"/>
  <c r="CN42" i="1"/>
  <c r="R41" i="1"/>
  <c r="O42" i="1"/>
  <c r="S41" i="1"/>
  <c r="AF39" i="1"/>
  <c r="AH39" i="1" s="1"/>
  <c r="AE39" i="1"/>
  <c r="CQ41" i="1"/>
  <c r="CP41" i="1"/>
  <c r="Q47" i="1"/>
  <c r="CA44" i="1"/>
  <c r="BZ44" i="1"/>
  <c r="BX45" i="1"/>
  <c r="BS45" i="1"/>
  <c r="BV44" i="1"/>
  <c r="BU44" i="1"/>
  <c r="BN45" i="1"/>
  <c r="BQ44" i="1"/>
  <c r="BP44" i="1"/>
  <c r="AP65" i="1"/>
  <c r="AQ64" i="1"/>
  <c r="AR64" i="1"/>
  <c r="AY46" i="1" l="1"/>
  <c r="BA45" i="1"/>
  <c r="BB45" i="1"/>
  <c r="BG42" i="1"/>
  <c r="BF42" i="1"/>
  <c r="BD43" i="1"/>
  <c r="CE44" i="1"/>
  <c r="CH43" i="1"/>
  <c r="CG43" i="1"/>
  <c r="AV42" i="1"/>
  <c r="AT43" i="1"/>
  <c r="AW42" i="1"/>
  <c r="T41" i="1"/>
  <c r="CP42" i="1"/>
  <c r="CQ42" i="1"/>
  <c r="CN43" i="1"/>
  <c r="CL44" i="1"/>
  <c r="CO43" i="1"/>
  <c r="AF40" i="1"/>
  <c r="AH40" i="1" s="1"/>
  <c r="AE40" i="1"/>
  <c r="U41" i="1"/>
  <c r="AD41" i="1"/>
  <c r="BL43" i="1"/>
  <c r="BI44" i="1"/>
  <c r="BK43" i="1"/>
  <c r="O43" i="1"/>
  <c r="R42" i="1"/>
  <c r="S42" i="1"/>
  <c r="AI39" i="1"/>
  <c r="AG39" i="1"/>
  <c r="Q48" i="1"/>
  <c r="BZ45" i="1"/>
  <c r="CA45" i="1"/>
  <c r="BX46" i="1"/>
  <c r="BV45" i="1"/>
  <c r="BU45" i="1"/>
  <c r="BS46" i="1"/>
  <c r="BQ45" i="1"/>
  <c r="BP45" i="1"/>
  <c r="BN46" i="1"/>
  <c r="AP66" i="1"/>
  <c r="AR65" i="1"/>
  <c r="AQ65" i="1"/>
  <c r="AY47" i="1" l="1"/>
  <c r="BB46" i="1"/>
  <c r="BA46" i="1"/>
  <c r="BF43" i="1"/>
  <c r="BG43" i="1"/>
  <c r="BD44" i="1"/>
  <c r="CE45" i="1"/>
  <c r="CG44" i="1"/>
  <c r="CH44" i="1"/>
  <c r="T42" i="1"/>
  <c r="CO44" i="1"/>
  <c r="CN44" i="1"/>
  <c r="CL45" i="1"/>
  <c r="AF41" i="1"/>
  <c r="AH41" i="1" s="1"/>
  <c r="AE41" i="1"/>
  <c r="BL44" i="1"/>
  <c r="BI45" i="1"/>
  <c r="BK44" i="1"/>
  <c r="U42" i="1"/>
  <c r="AD42" i="1"/>
  <c r="AG40" i="1"/>
  <c r="AI40" i="1"/>
  <c r="AV43" i="1"/>
  <c r="AT44" i="1"/>
  <c r="AW43" i="1"/>
  <c r="CQ43" i="1"/>
  <c r="CP43" i="1"/>
  <c r="O44" i="1"/>
  <c r="R43" i="1"/>
  <c r="S43" i="1"/>
  <c r="Q49" i="1"/>
  <c r="BZ46" i="1"/>
  <c r="CA46" i="1"/>
  <c r="BX47" i="1"/>
  <c r="BS47" i="1"/>
  <c r="BV46" i="1"/>
  <c r="BU46" i="1"/>
  <c r="BN47" i="1"/>
  <c r="BQ46" i="1"/>
  <c r="BP46" i="1"/>
  <c r="AP67" i="1"/>
  <c r="AR66" i="1"/>
  <c r="AQ66" i="1"/>
  <c r="AY48" i="1" l="1"/>
  <c r="BB47" i="1"/>
  <c r="BA47" i="1"/>
  <c r="BD45" i="1"/>
  <c r="BG44" i="1"/>
  <c r="BF44" i="1"/>
  <c r="CH45" i="1"/>
  <c r="CE46" i="1"/>
  <c r="CG45" i="1"/>
  <c r="BL45" i="1"/>
  <c r="BK45" i="1"/>
  <c r="BI46" i="1"/>
  <c r="AV44" i="1"/>
  <c r="AW44" i="1"/>
  <c r="AT45" i="1"/>
  <c r="AD43" i="1"/>
  <c r="U43" i="1"/>
  <c r="AI41" i="1"/>
  <c r="AG41" i="1"/>
  <c r="T43" i="1"/>
  <c r="CO45" i="1"/>
  <c r="CN45" i="1"/>
  <c r="CL46" i="1"/>
  <c r="O45" i="1"/>
  <c r="S44" i="1"/>
  <c r="R44" i="1"/>
  <c r="AF42" i="1"/>
  <c r="AH42" i="1" s="1"/>
  <c r="AE42" i="1"/>
  <c r="CP44" i="1"/>
  <c r="CQ44" i="1"/>
  <c r="Q50" i="1"/>
  <c r="BZ47" i="1"/>
  <c r="CA47" i="1"/>
  <c r="BX48" i="1"/>
  <c r="BV47" i="1"/>
  <c r="BU47" i="1"/>
  <c r="BS48" i="1"/>
  <c r="BQ47" i="1"/>
  <c r="BP47" i="1"/>
  <c r="BN48" i="1"/>
  <c r="AP68" i="1"/>
  <c r="AR67" i="1"/>
  <c r="AQ67" i="1"/>
  <c r="AY49" i="1" l="1"/>
  <c r="BB48" i="1"/>
  <c r="BA48" i="1"/>
  <c r="BG45" i="1"/>
  <c r="BF45" i="1"/>
  <c r="BD46" i="1"/>
  <c r="CE47" i="1"/>
  <c r="CG46" i="1"/>
  <c r="CH46" i="1"/>
  <c r="AD44" i="1"/>
  <c r="U44" i="1"/>
  <c r="O46" i="1"/>
  <c r="R45" i="1"/>
  <c r="S45" i="1"/>
  <c r="AF43" i="1"/>
  <c r="AH43" i="1" s="1"/>
  <c r="AE43" i="1"/>
  <c r="CP45" i="1"/>
  <c r="CQ45" i="1"/>
  <c r="AW45" i="1"/>
  <c r="AT46" i="1"/>
  <c r="AV45" i="1"/>
  <c r="BL46" i="1"/>
  <c r="BI47" i="1"/>
  <c r="BK46" i="1"/>
  <c r="CO46" i="1"/>
  <c r="CL47" i="1"/>
  <c r="CN46" i="1"/>
  <c r="AI42" i="1"/>
  <c r="AG42" i="1"/>
  <c r="T44" i="1"/>
  <c r="Q51" i="1"/>
  <c r="BZ48" i="1"/>
  <c r="CA48" i="1"/>
  <c r="BX49" i="1"/>
  <c r="BS49" i="1"/>
  <c r="BV48" i="1"/>
  <c r="BU48" i="1"/>
  <c r="BN49" i="1"/>
  <c r="BQ48" i="1"/>
  <c r="BP48" i="1"/>
  <c r="AP69" i="1"/>
  <c r="AR68" i="1"/>
  <c r="AQ68" i="1"/>
  <c r="AY50" i="1" l="1"/>
  <c r="BA49" i="1"/>
  <c r="BB49" i="1"/>
  <c r="BD47" i="1"/>
  <c r="BG46" i="1"/>
  <c r="BF46" i="1"/>
  <c r="CE48" i="1"/>
  <c r="CH47" i="1"/>
  <c r="CG47" i="1"/>
  <c r="CN47" i="1"/>
  <c r="CL48" i="1"/>
  <c r="CO47" i="1"/>
  <c r="AD45" i="1"/>
  <c r="U45" i="1"/>
  <c r="T45" i="1"/>
  <c r="BL47" i="1"/>
  <c r="BK47" i="1"/>
  <c r="BI48" i="1"/>
  <c r="AT47" i="1"/>
  <c r="AW46" i="1"/>
  <c r="AV46" i="1"/>
  <c r="O47" i="1"/>
  <c r="S46" i="1"/>
  <c r="R46" i="1"/>
  <c r="AI43" i="1"/>
  <c r="AG43" i="1"/>
  <c r="CP46" i="1"/>
  <c r="CQ46" i="1"/>
  <c r="AF44" i="1"/>
  <c r="AH44" i="1" s="1"/>
  <c r="AE44" i="1"/>
  <c r="Q52" i="1"/>
  <c r="BZ49" i="1"/>
  <c r="CA49" i="1"/>
  <c r="BX50" i="1"/>
  <c r="BV49" i="1"/>
  <c r="BU49" i="1"/>
  <c r="BS50" i="1"/>
  <c r="BQ49" i="1"/>
  <c r="BP49" i="1"/>
  <c r="BN50" i="1"/>
  <c r="AP70" i="1"/>
  <c r="AR69" i="1"/>
  <c r="AQ69" i="1"/>
  <c r="AY51" i="1" l="1"/>
  <c r="BA50" i="1"/>
  <c r="BB50" i="1"/>
  <c r="BG47" i="1"/>
  <c r="BF47" i="1"/>
  <c r="BD48" i="1"/>
  <c r="CE49" i="1"/>
  <c r="CH48" i="1"/>
  <c r="CG48" i="1"/>
  <c r="T46" i="1"/>
  <c r="U46" i="1"/>
  <c r="AD46" i="1"/>
  <c r="R47" i="1"/>
  <c r="O48" i="1"/>
  <c r="S47" i="1"/>
  <c r="AI44" i="1"/>
  <c r="AG44" i="1"/>
  <c r="AF45" i="1"/>
  <c r="AH45" i="1" s="1"/>
  <c r="AE45" i="1"/>
  <c r="AT48" i="1"/>
  <c r="AV47" i="1"/>
  <c r="AW47" i="1"/>
  <c r="CL49" i="1"/>
  <c r="CN48" i="1"/>
  <c r="CO48" i="1"/>
  <c r="BL48" i="1"/>
  <c r="BI49" i="1"/>
  <c r="BK48" i="1"/>
  <c r="CQ47" i="1"/>
  <c r="CP47" i="1"/>
  <c r="Q53" i="1"/>
  <c r="BZ50" i="1"/>
  <c r="CA50" i="1"/>
  <c r="BX51" i="1"/>
  <c r="BS51" i="1"/>
  <c r="BV50" i="1"/>
  <c r="BU50" i="1"/>
  <c r="BN51" i="1"/>
  <c r="BQ50" i="1"/>
  <c r="BP50" i="1"/>
  <c r="AP71" i="1"/>
  <c r="AR70" i="1"/>
  <c r="AQ70" i="1"/>
  <c r="AY52" i="1" l="1"/>
  <c r="BA51" i="1"/>
  <c r="BB51" i="1"/>
  <c r="BD49" i="1"/>
  <c r="BG48" i="1"/>
  <c r="BF48" i="1"/>
  <c r="CE50" i="1"/>
  <c r="CH49" i="1"/>
  <c r="CG49" i="1"/>
  <c r="O49" i="1"/>
  <c r="R48" i="1"/>
  <c r="S48" i="1"/>
  <c r="T47" i="1"/>
  <c r="U47" i="1"/>
  <c r="AD47" i="1"/>
  <c r="AV48" i="1"/>
  <c r="AW48" i="1"/>
  <c r="AT49" i="1"/>
  <c r="AF46" i="1"/>
  <c r="AH46" i="1" s="1"/>
  <c r="AE46" i="1"/>
  <c r="BL49" i="1"/>
  <c r="BI50" i="1"/>
  <c r="BK49" i="1"/>
  <c r="CQ48" i="1"/>
  <c r="CP48" i="1"/>
  <c r="CO49" i="1"/>
  <c r="CN49" i="1"/>
  <c r="CL50" i="1"/>
  <c r="AI45" i="1"/>
  <c r="AG45" i="1"/>
  <c r="Q54" i="1"/>
  <c r="BZ51" i="1"/>
  <c r="CA51" i="1"/>
  <c r="BX52" i="1"/>
  <c r="BV51" i="1"/>
  <c r="BU51" i="1"/>
  <c r="BS52" i="1"/>
  <c r="BQ51" i="1"/>
  <c r="BP51" i="1"/>
  <c r="BN52" i="1"/>
  <c r="AP72" i="1"/>
  <c r="AR71" i="1"/>
  <c r="AQ71" i="1"/>
  <c r="AY53" i="1" l="1"/>
  <c r="BB52" i="1"/>
  <c r="BA52" i="1"/>
  <c r="BG49" i="1"/>
  <c r="BF49" i="1"/>
  <c r="BD50" i="1"/>
  <c r="CE51" i="1"/>
  <c r="CH50" i="1"/>
  <c r="CG50" i="1"/>
  <c r="T48" i="1"/>
  <c r="AF47" i="1"/>
  <c r="AH47" i="1" s="1"/>
  <c r="AE47" i="1"/>
  <c r="BL50" i="1"/>
  <c r="BK50" i="1"/>
  <c r="BI51" i="1"/>
  <c r="CO50" i="1"/>
  <c r="CL51" i="1"/>
  <c r="CN50" i="1"/>
  <c r="AD48" i="1"/>
  <c r="U48" i="1"/>
  <c r="AI46" i="1"/>
  <c r="AG46" i="1"/>
  <c r="CP49" i="1"/>
  <c r="CQ49" i="1"/>
  <c r="AW49" i="1"/>
  <c r="AV49" i="1"/>
  <c r="AT50" i="1"/>
  <c r="R49" i="1"/>
  <c r="O50" i="1"/>
  <c r="S49" i="1"/>
  <c r="Q55" i="1"/>
  <c r="CA52" i="1"/>
  <c r="BZ52" i="1"/>
  <c r="BX53" i="1"/>
  <c r="BS53" i="1"/>
  <c r="BV52" i="1"/>
  <c r="BU52" i="1"/>
  <c r="BN53" i="1"/>
  <c r="BQ52" i="1"/>
  <c r="BP52" i="1"/>
  <c r="AP73" i="1"/>
  <c r="AR72" i="1"/>
  <c r="AQ72" i="1"/>
  <c r="BB53" i="1" l="1"/>
  <c r="BA53" i="1"/>
  <c r="AY54" i="1"/>
  <c r="BG50" i="1"/>
  <c r="BD51" i="1"/>
  <c r="BF50" i="1"/>
  <c r="CE52" i="1"/>
  <c r="CH51" i="1"/>
  <c r="CG51" i="1"/>
  <c r="T49" i="1"/>
  <c r="CQ50" i="1"/>
  <c r="CP50" i="1"/>
  <c r="CL52" i="1"/>
  <c r="CO51" i="1"/>
  <c r="CN51" i="1"/>
  <c r="BL51" i="1"/>
  <c r="BI52" i="1"/>
  <c r="BK51" i="1"/>
  <c r="AD49" i="1"/>
  <c r="U49" i="1"/>
  <c r="O51" i="1"/>
  <c r="R50" i="1"/>
  <c r="S50" i="1"/>
  <c r="AV50" i="1"/>
  <c r="AT51" i="1"/>
  <c r="AW50" i="1"/>
  <c r="AF48" i="1"/>
  <c r="AH48" i="1" s="1"/>
  <c r="AE48" i="1"/>
  <c r="AG47" i="1"/>
  <c r="AI47" i="1"/>
  <c r="Q56" i="1"/>
  <c r="CC52" i="1"/>
  <c r="CB52" i="1"/>
  <c r="BZ53" i="1"/>
  <c r="CA53" i="1"/>
  <c r="BX54" i="1"/>
  <c r="BV53" i="1"/>
  <c r="BU53" i="1"/>
  <c r="BS54" i="1"/>
  <c r="BQ53" i="1"/>
  <c r="BP53" i="1"/>
  <c r="BN54" i="1"/>
  <c r="AP74" i="1"/>
  <c r="AR73" i="1"/>
  <c r="AQ73" i="1"/>
  <c r="AY55" i="1" l="1"/>
  <c r="BA54" i="1"/>
  <c r="BB54" i="1"/>
  <c r="BG51" i="1"/>
  <c r="BF51" i="1"/>
  <c r="BD52" i="1"/>
  <c r="CE53" i="1"/>
  <c r="CH52" i="1"/>
  <c r="CG52" i="1"/>
  <c r="T50" i="1"/>
  <c r="AT52" i="1"/>
  <c r="AV51" i="1"/>
  <c r="AW51" i="1"/>
  <c r="AD50" i="1"/>
  <c r="U50" i="1"/>
  <c r="CP51" i="1"/>
  <c r="CQ51" i="1"/>
  <c r="BL52" i="1"/>
  <c r="BI53" i="1"/>
  <c r="BK52" i="1"/>
  <c r="O52" i="1"/>
  <c r="R51" i="1"/>
  <c r="S51" i="1"/>
  <c r="CO52" i="1"/>
  <c r="CN52" i="1"/>
  <c r="CL53" i="1"/>
  <c r="AI48" i="1"/>
  <c r="AG48" i="1"/>
  <c r="AF49" i="1"/>
  <c r="AH49" i="1" s="1"/>
  <c r="AE49" i="1"/>
  <c r="Q57" i="1"/>
  <c r="BZ54" i="1"/>
  <c r="CA54" i="1"/>
  <c r="CC53" i="1"/>
  <c r="CB53" i="1"/>
  <c r="BX55" i="1"/>
  <c r="BS55" i="1"/>
  <c r="BV54" i="1"/>
  <c r="BU54" i="1"/>
  <c r="BN55" i="1"/>
  <c r="BQ54" i="1"/>
  <c r="BP54" i="1"/>
  <c r="AP75" i="1"/>
  <c r="AQ74" i="1"/>
  <c r="AR74" i="1"/>
  <c r="AY56" i="1" l="1"/>
  <c r="BB55" i="1"/>
  <c r="BA55" i="1"/>
  <c r="BG52" i="1"/>
  <c r="BF52" i="1"/>
  <c r="BD53" i="1"/>
  <c r="CG53" i="1"/>
  <c r="CH53" i="1"/>
  <c r="CE54" i="1"/>
  <c r="CP52" i="1"/>
  <c r="CQ52" i="1"/>
  <c r="U51" i="1"/>
  <c r="AD51" i="1"/>
  <c r="T51" i="1"/>
  <c r="AF50" i="1"/>
  <c r="AH50" i="1" s="1"/>
  <c r="AE50" i="1"/>
  <c r="AI49" i="1"/>
  <c r="AG49" i="1"/>
  <c r="S52" i="1"/>
  <c r="O53" i="1"/>
  <c r="R52" i="1"/>
  <c r="CO53" i="1"/>
  <c r="CN53" i="1"/>
  <c r="CL54" i="1"/>
  <c r="BL53" i="1"/>
  <c r="BK53" i="1"/>
  <c r="BI54" i="1"/>
  <c r="AV52" i="1"/>
  <c r="AW52" i="1"/>
  <c r="AT53" i="1"/>
  <c r="Q58" i="1"/>
  <c r="BZ55" i="1"/>
  <c r="CA55" i="1"/>
  <c r="CC54" i="1"/>
  <c r="CB54" i="1"/>
  <c r="BX56" i="1"/>
  <c r="BV55" i="1"/>
  <c r="BU55" i="1"/>
  <c r="BS56" i="1"/>
  <c r="BQ55" i="1"/>
  <c r="BP55" i="1"/>
  <c r="BN56" i="1"/>
  <c r="AP76" i="1"/>
  <c r="AR75" i="1"/>
  <c r="AQ75" i="1"/>
  <c r="BA56" i="1" l="1"/>
  <c r="BB56" i="1"/>
  <c r="AY57" i="1"/>
  <c r="BG53" i="1"/>
  <c r="BF53" i="1"/>
  <c r="BD54" i="1"/>
  <c r="CH54" i="1"/>
  <c r="CG54" i="1"/>
  <c r="CE55" i="1"/>
  <c r="BL54" i="1"/>
  <c r="BK54" i="1"/>
  <c r="BI55" i="1"/>
  <c r="AD52" i="1"/>
  <c r="U52" i="1"/>
  <c r="CO54" i="1"/>
  <c r="CL55" i="1"/>
  <c r="CN54" i="1"/>
  <c r="T52" i="1"/>
  <c r="AF51" i="1"/>
  <c r="AH51" i="1" s="1"/>
  <c r="AE51" i="1"/>
  <c r="CQ53" i="1"/>
  <c r="CP53" i="1"/>
  <c r="AI50" i="1"/>
  <c r="AG50" i="1"/>
  <c r="AW53" i="1"/>
  <c r="AV53" i="1"/>
  <c r="AT54" i="1"/>
  <c r="O54" i="1"/>
  <c r="S53" i="1"/>
  <c r="R53" i="1"/>
  <c r="Q59" i="1"/>
  <c r="BZ56" i="1"/>
  <c r="CA56" i="1"/>
  <c r="CC55" i="1"/>
  <c r="CB55" i="1"/>
  <c r="BX57" i="1"/>
  <c r="BS57" i="1"/>
  <c r="BV56" i="1"/>
  <c r="BU56" i="1"/>
  <c r="BN57" i="1"/>
  <c r="BQ56" i="1"/>
  <c r="BP56" i="1"/>
  <c r="AP77" i="1"/>
  <c r="AQ76" i="1"/>
  <c r="AR76" i="1"/>
  <c r="T53" i="1" l="1"/>
  <c r="AY58" i="1"/>
  <c r="BA57" i="1"/>
  <c r="BB57" i="1"/>
  <c r="BD55" i="1"/>
  <c r="BG54" i="1"/>
  <c r="BF54" i="1"/>
  <c r="CG55" i="1"/>
  <c r="CH55" i="1"/>
  <c r="CE56" i="1"/>
  <c r="CQ54" i="1"/>
  <c r="CP54" i="1"/>
  <c r="CN55" i="1"/>
  <c r="CO55" i="1"/>
  <c r="CL56" i="1"/>
  <c r="AF52" i="1"/>
  <c r="AH52" i="1" s="1"/>
  <c r="AE52" i="1"/>
  <c r="AD53" i="1"/>
  <c r="U53" i="1"/>
  <c r="O55" i="1"/>
  <c r="R54" i="1"/>
  <c r="S54" i="1"/>
  <c r="BL55" i="1"/>
  <c r="BK55" i="1"/>
  <c r="BI56" i="1"/>
  <c r="AV54" i="1"/>
  <c r="AW54" i="1"/>
  <c r="AT55" i="1"/>
  <c r="AG51" i="1"/>
  <c r="AI51" i="1"/>
  <c r="Q60" i="1"/>
  <c r="BZ57" i="1"/>
  <c r="CA57" i="1"/>
  <c r="CC56" i="1"/>
  <c r="CB56" i="1"/>
  <c r="BX58" i="1"/>
  <c r="BV57" i="1"/>
  <c r="BU57" i="1"/>
  <c r="BS58" i="1"/>
  <c r="BQ57" i="1"/>
  <c r="BN58" i="1"/>
  <c r="BP57" i="1"/>
  <c r="AP78" i="1"/>
  <c r="AQ77" i="1"/>
  <c r="AR77" i="1"/>
  <c r="AY59" i="1" l="1"/>
  <c r="BA58" i="1"/>
  <c r="BB58" i="1"/>
  <c r="BD56" i="1"/>
  <c r="BF55" i="1"/>
  <c r="BG55" i="1"/>
  <c r="CG56" i="1"/>
  <c r="CH56" i="1"/>
  <c r="CE57" i="1"/>
  <c r="AW55" i="1"/>
  <c r="AV55" i="1"/>
  <c r="AT56" i="1"/>
  <c r="AF53" i="1"/>
  <c r="AH53" i="1" s="1"/>
  <c r="AE53" i="1"/>
  <c r="BL56" i="1"/>
  <c r="BI57" i="1"/>
  <c r="BK56" i="1"/>
  <c r="CN56" i="1"/>
  <c r="CL57" i="1"/>
  <c r="CO56" i="1"/>
  <c r="U54" i="1"/>
  <c r="AD54" i="1"/>
  <c r="AG52" i="1"/>
  <c r="AI52" i="1"/>
  <c r="T54" i="1"/>
  <c r="CP55" i="1"/>
  <c r="CQ55" i="1"/>
  <c r="O56" i="1"/>
  <c r="R55" i="1"/>
  <c r="S55" i="1"/>
  <c r="Q61" i="1"/>
  <c r="BZ58" i="1"/>
  <c r="CA58" i="1"/>
  <c r="CC57" i="1"/>
  <c r="CB57" i="1"/>
  <c r="BX59" i="1"/>
  <c r="BS59" i="1"/>
  <c r="BV58" i="1"/>
  <c r="BU58" i="1"/>
  <c r="BN59" i="1"/>
  <c r="BQ58" i="1"/>
  <c r="BP58" i="1"/>
  <c r="AP79" i="1"/>
  <c r="AR78" i="1"/>
  <c r="AQ78" i="1"/>
  <c r="AY60" i="1" l="1"/>
  <c r="BA59" i="1"/>
  <c r="BB59" i="1"/>
  <c r="BD57" i="1"/>
  <c r="BG56" i="1"/>
  <c r="BF56" i="1"/>
  <c r="CH57" i="1"/>
  <c r="CE58" i="1"/>
  <c r="CG57" i="1"/>
  <c r="T55" i="1"/>
  <c r="BL57" i="1"/>
  <c r="BK57" i="1"/>
  <c r="BI58" i="1"/>
  <c r="AD55" i="1"/>
  <c r="U55" i="1"/>
  <c r="AF54" i="1"/>
  <c r="AH54" i="1" s="1"/>
  <c r="AE54" i="1"/>
  <c r="AI53" i="1"/>
  <c r="AG53" i="1"/>
  <c r="S56" i="1"/>
  <c r="O57" i="1"/>
  <c r="R56" i="1"/>
  <c r="AW56" i="1"/>
  <c r="AV56" i="1"/>
  <c r="AT57" i="1"/>
  <c r="CO57" i="1"/>
  <c r="CN57" i="1"/>
  <c r="CL58" i="1"/>
  <c r="CQ56" i="1"/>
  <c r="CP56" i="1"/>
  <c r="Q62" i="1"/>
  <c r="BZ59" i="1"/>
  <c r="CA59" i="1"/>
  <c r="CC58" i="1"/>
  <c r="CB58" i="1"/>
  <c r="BX60" i="1"/>
  <c r="BV59" i="1"/>
  <c r="BU59" i="1"/>
  <c r="BS60" i="1"/>
  <c r="BQ59" i="1"/>
  <c r="BP59" i="1"/>
  <c r="BN60" i="1"/>
  <c r="AP80" i="1"/>
  <c r="AQ79" i="1"/>
  <c r="AR79" i="1"/>
  <c r="AY61" i="1" l="1"/>
  <c r="BB60" i="1"/>
  <c r="BA60" i="1"/>
  <c r="BF57" i="1"/>
  <c r="BG57" i="1"/>
  <c r="BD58" i="1"/>
  <c r="T56" i="1"/>
  <c r="CH58" i="1"/>
  <c r="CG58" i="1"/>
  <c r="CE59" i="1"/>
  <c r="AT58" i="1"/>
  <c r="AW57" i="1"/>
  <c r="AV57" i="1"/>
  <c r="AI54" i="1"/>
  <c r="AG54" i="1"/>
  <c r="AF55" i="1"/>
  <c r="AH55" i="1" s="1"/>
  <c r="AE55" i="1"/>
  <c r="O58" i="1"/>
  <c r="S57" i="1"/>
  <c r="R57" i="1"/>
  <c r="BL58" i="1"/>
  <c r="BI59" i="1"/>
  <c r="BK58" i="1"/>
  <c r="CO58" i="1"/>
  <c r="CN58" i="1"/>
  <c r="CL59" i="1"/>
  <c r="U56" i="1"/>
  <c r="AD56" i="1"/>
  <c r="CQ57" i="1"/>
  <c r="CP57" i="1"/>
  <c r="Q63" i="1"/>
  <c r="BZ60" i="1"/>
  <c r="CA60" i="1"/>
  <c r="CC59" i="1"/>
  <c r="CB59" i="1"/>
  <c r="BX61" i="1"/>
  <c r="BS61" i="1"/>
  <c r="BV60" i="1"/>
  <c r="BU60" i="1"/>
  <c r="BN61" i="1"/>
  <c r="BQ60" i="1"/>
  <c r="BP60" i="1"/>
  <c r="AP81" i="1"/>
  <c r="AQ80" i="1"/>
  <c r="AR80" i="1"/>
  <c r="AY62" i="1" l="1"/>
  <c r="BA61" i="1"/>
  <c r="BB61" i="1"/>
  <c r="BG58" i="1"/>
  <c r="BF58" i="1"/>
  <c r="BD59" i="1"/>
  <c r="CG59" i="1"/>
  <c r="CH59" i="1"/>
  <c r="CE60" i="1"/>
  <c r="T57" i="1"/>
  <c r="CL60" i="1"/>
  <c r="CO59" i="1"/>
  <c r="CN59" i="1"/>
  <c r="R58" i="1"/>
  <c r="O59" i="1"/>
  <c r="S58" i="1"/>
  <c r="CP58" i="1"/>
  <c r="CQ58" i="1"/>
  <c r="AI55" i="1"/>
  <c r="AG55" i="1"/>
  <c r="BL59" i="1"/>
  <c r="BK59" i="1"/>
  <c r="BI60" i="1"/>
  <c r="AF56" i="1"/>
  <c r="AH56" i="1" s="1"/>
  <c r="AE56" i="1"/>
  <c r="AD57" i="1"/>
  <c r="U57" i="1"/>
  <c r="AT59" i="1"/>
  <c r="AV58" i="1"/>
  <c r="AW58" i="1"/>
  <c r="Q64" i="1"/>
  <c r="BZ61" i="1"/>
  <c r="CA61" i="1"/>
  <c r="CC60" i="1"/>
  <c r="CB60" i="1"/>
  <c r="BX62" i="1"/>
  <c r="BV61" i="1"/>
  <c r="BU61" i="1"/>
  <c r="BS62" i="1"/>
  <c r="BQ61" i="1"/>
  <c r="BP61" i="1"/>
  <c r="BN62" i="1"/>
  <c r="AP82" i="1"/>
  <c r="AQ81" i="1"/>
  <c r="AR81" i="1"/>
  <c r="AY63" i="1" l="1"/>
  <c r="BA62" i="1"/>
  <c r="BB62" i="1"/>
  <c r="BF59" i="1"/>
  <c r="BG59" i="1"/>
  <c r="BD60" i="1"/>
  <c r="CH60" i="1"/>
  <c r="CE61" i="1"/>
  <c r="CG60" i="1"/>
  <c r="AG56" i="1"/>
  <c r="AI56" i="1"/>
  <c r="BL60" i="1"/>
  <c r="BI61" i="1"/>
  <c r="BK60" i="1"/>
  <c r="O60" i="1"/>
  <c r="R59" i="1"/>
  <c r="S59" i="1"/>
  <c r="T58" i="1"/>
  <c r="AF57" i="1"/>
  <c r="AH57" i="1" s="1"/>
  <c r="AE57" i="1"/>
  <c r="U58" i="1"/>
  <c r="AD58" i="1"/>
  <c r="CP59" i="1"/>
  <c r="CQ59" i="1"/>
  <c r="AT60" i="1"/>
  <c r="AV59" i="1"/>
  <c r="AW59" i="1"/>
  <c r="CL61" i="1"/>
  <c r="CO60" i="1"/>
  <c r="CN60" i="1"/>
  <c r="Q65" i="1"/>
  <c r="BZ62" i="1"/>
  <c r="CA62" i="1"/>
  <c r="CC61" i="1"/>
  <c r="CB61" i="1"/>
  <c r="BX63" i="1"/>
  <c r="BS63" i="1"/>
  <c r="BV62" i="1"/>
  <c r="BU62" i="1"/>
  <c r="BN63" i="1"/>
  <c r="BQ62" i="1"/>
  <c r="BP62" i="1"/>
  <c r="AP83" i="1"/>
  <c r="AQ82" i="1"/>
  <c r="AR82" i="1"/>
  <c r="AY64" i="1" l="1"/>
  <c r="BB63" i="1"/>
  <c r="BA63" i="1"/>
  <c r="BD61" i="1"/>
  <c r="BG60" i="1"/>
  <c r="BF60" i="1"/>
  <c r="CG61" i="1"/>
  <c r="CH61" i="1"/>
  <c r="CE62" i="1"/>
  <c r="AW60" i="1"/>
  <c r="AT61" i="1"/>
  <c r="AV60" i="1"/>
  <c r="AD59" i="1"/>
  <c r="U59" i="1"/>
  <c r="T59" i="1"/>
  <c r="CQ60" i="1"/>
  <c r="CP60" i="1"/>
  <c r="AF58" i="1"/>
  <c r="AH58" i="1" s="1"/>
  <c r="AE58" i="1"/>
  <c r="BL61" i="1"/>
  <c r="BI62" i="1"/>
  <c r="BK61" i="1"/>
  <c r="CO61" i="1"/>
  <c r="CN61" i="1"/>
  <c r="CL62" i="1"/>
  <c r="O61" i="1"/>
  <c r="R60" i="1"/>
  <c r="S60" i="1"/>
  <c r="AG57" i="1"/>
  <c r="AI57" i="1"/>
  <c r="Q66" i="1"/>
  <c r="BZ63" i="1"/>
  <c r="CA63" i="1"/>
  <c r="CC62" i="1"/>
  <c r="CB62" i="1"/>
  <c r="BX64" i="1"/>
  <c r="BV63" i="1"/>
  <c r="BU63" i="1"/>
  <c r="BS64" i="1"/>
  <c r="BQ63" i="1"/>
  <c r="BP63" i="1"/>
  <c r="BN64" i="1"/>
  <c r="AP84" i="1"/>
  <c r="AQ83" i="1"/>
  <c r="AR83" i="1"/>
  <c r="AY65" i="1" l="1"/>
  <c r="BA64" i="1"/>
  <c r="BB64" i="1"/>
  <c r="BF61" i="1"/>
  <c r="BG61" i="1"/>
  <c r="BD62" i="1"/>
  <c r="CE63" i="1"/>
  <c r="CG62" i="1"/>
  <c r="CH62" i="1"/>
  <c r="CQ61" i="1"/>
  <c r="CP61" i="1"/>
  <c r="BL62" i="1"/>
  <c r="BI63" i="1"/>
  <c r="BK62" i="1"/>
  <c r="AF59" i="1"/>
  <c r="AH59" i="1" s="1"/>
  <c r="AE59" i="1"/>
  <c r="AD60" i="1"/>
  <c r="U60" i="1"/>
  <c r="CO62" i="1"/>
  <c r="CL63" i="1"/>
  <c r="CN62" i="1"/>
  <c r="T60" i="1"/>
  <c r="AT62" i="1"/>
  <c r="AW61" i="1"/>
  <c r="AV61" i="1"/>
  <c r="O62" i="1"/>
  <c r="R61" i="1"/>
  <c r="S61" i="1"/>
  <c r="AI58" i="1"/>
  <c r="AG58" i="1"/>
  <c r="Q67" i="1"/>
  <c r="BZ64" i="1"/>
  <c r="CA64" i="1"/>
  <c r="CC63" i="1"/>
  <c r="CB63" i="1"/>
  <c r="BX65" i="1"/>
  <c r="BS65" i="1"/>
  <c r="BV64" i="1"/>
  <c r="BU64" i="1"/>
  <c r="BN65" i="1"/>
  <c r="BQ64" i="1"/>
  <c r="BP64" i="1"/>
  <c r="AP85" i="1"/>
  <c r="AQ84" i="1"/>
  <c r="AR84" i="1"/>
  <c r="AY66" i="1" l="1"/>
  <c r="BA65" i="1"/>
  <c r="BB65" i="1"/>
  <c r="BD63" i="1"/>
  <c r="BG62" i="1"/>
  <c r="BF62" i="1"/>
  <c r="T61" i="1"/>
  <c r="CG63" i="1"/>
  <c r="CH63" i="1"/>
  <c r="CE64" i="1"/>
  <c r="O63" i="1"/>
  <c r="S62" i="1"/>
  <c r="R62" i="1"/>
  <c r="AF60" i="1"/>
  <c r="AH60" i="1" s="1"/>
  <c r="AE60" i="1"/>
  <c r="AV62" i="1"/>
  <c r="AW62" i="1"/>
  <c r="AT63" i="1"/>
  <c r="CQ62" i="1"/>
  <c r="CP62" i="1"/>
  <c r="BL63" i="1"/>
  <c r="BK63" i="1"/>
  <c r="BI64" i="1"/>
  <c r="AG59" i="1"/>
  <c r="AI59" i="1"/>
  <c r="U61" i="1"/>
  <c r="AD61" i="1"/>
  <c r="CO63" i="1"/>
  <c r="CN63" i="1"/>
  <c r="CL64" i="1"/>
  <c r="Q68" i="1"/>
  <c r="BZ65" i="1"/>
  <c r="CA65" i="1"/>
  <c r="CC64" i="1"/>
  <c r="CB64" i="1"/>
  <c r="BX66" i="1"/>
  <c r="BV65" i="1"/>
  <c r="BU65" i="1"/>
  <c r="BS66" i="1"/>
  <c r="BQ65" i="1"/>
  <c r="BP65" i="1"/>
  <c r="BN66" i="1"/>
  <c r="AP86" i="1"/>
  <c r="AQ85" i="1"/>
  <c r="AR85" i="1"/>
  <c r="AY67" i="1" l="1"/>
  <c r="BB66" i="1"/>
  <c r="BA66" i="1"/>
  <c r="BG63" i="1"/>
  <c r="BF63" i="1"/>
  <c r="BD64" i="1"/>
  <c r="CG64" i="1"/>
  <c r="CH64" i="1"/>
  <c r="CE65" i="1"/>
  <c r="AV63" i="1"/>
  <c r="AT64" i="1"/>
  <c r="AW63" i="1"/>
  <c r="BL64" i="1"/>
  <c r="BI65" i="1"/>
  <c r="BK64" i="1"/>
  <c r="CL65" i="1"/>
  <c r="CO64" i="1"/>
  <c r="CN64" i="1"/>
  <c r="AG60" i="1"/>
  <c r="AI60" i="1"/>
  <c r="CP63" i="1"/>
  <c r="CQ63" i="1"/>
  <c r="T62" i="1"/>
  <c r="AD62" i="1"/>
  <c r="U62" i="1"/>
  <c r="AF61" i="1"/>
  <c r="AH61" i="1" s="1"/>
  <c r="AE61" i="1"/>
  <c r="O64" i="1"/>
  <c r="S63" i="1"/>
  <c r="R63" i="1"/>
  <c r="T63" i="1" s="1"/>
  <c r="Q69" i="1"/>
  <c r="BZ66" i="1"/>
  <c r="CA66" i="1"/>
  <c r="CB65" i="1"/>
  <c r="CC65" i="1"/>
  <c r="BX67" i="1"/>
  <c r="BS67" i="1"/>
  <c r="BV66" i="1"/>
  <c r="BU66" i="1"/>
  <c r="BN67" i="1"/>
  <c r="BQ66" i="1"/>
  <c r="BP66" i="1"/>
  <c r="AP87" i="1"/>
  <c r="AR86" i="1"/>
  <c r="AQ86" i="1"/>
  <c r="AY68" i="1" l="1"/>
  <c r="BB67" i="1"/>
  <c r="BA67" i="1"/>
  <c r="BD65" i="1"/>
  <c r="BG64" i="1"/>
  <c r="BF64" i="1"/>
  <c r="CH65" i="1"/>
  <c r="CE66" i="1"/>
  <c r="CG65" i="1"/>
  <c r="AF62" i="1"/>
  <c r="AH62" i="1" s="1"/>
  <c r="AE62" i="1"/>
  <c r="CO65" i="1"/>
  <c r="CL66" i="1"/>
  <c r="CN65" i="1"/>
  <c r="BL65" i="1"/>
  <c r="BK65" i="1"/>
  <c r="BI66" i="1"/>
  <c r="AD63" i="1"/>
  <c r="U63" i="1"/>
  <c r="O65" i="1"/>
  <c r="R64" i="1"/>
  <c r="S64" i="1"/>
  <c r="AT65" i="1"/>
  <c r="AV64" i="1"/>
  <c r="AW64" i="1"/>
  <c r="AI61" i="1"/>
  <c r="AG61" i="1"/>
  <c r="CP64" i="1"/>
  <c r="CQ64" i="1"/>
  <c r="Q70" i="1"/>
  <c r="BZ67" i="1"/>
  <c r="CA67" i="1"/>
  <c r="CC66" i="1"/>
  <c r="CB66" i="1"/>
  <c r="BX68" i="1"/>
  <c r="BV67" i="1"/>
  <c r="BU67" i="1"/>
  <c r="BS68" i="1"/>
  <c r="BQ67" i="1"/>
  <c r="BP67" i="1"/>
  <c r="BN68" i="1"/>
  <c r="AP88" i="1"/>
  <c r="AQ87" i="1"/>
  <c r="AR87" i="1"/>
  <c r="AY69" i="1" l="1"/>
  <c r="BB68" i="1"/>
  <c r="BA68" i="1"/>
  <c r="BF65" i="1"/>
  <c r="BG65" i="1"/>
  <c r="BD66" i="1"/>
  <c r="CH66" i="1"/>
  <c r="CG66" i="1"/>
  <c r="CE67" i="1"/>
  <c r="BL66" i="1"/>
  <c r="BI67" i="1"/>
  <c r="BK66" i="1"/>
  <c r="AD64" i="1"/>
  <c r="U64" i="1"/>
  <c r="CQ65" i="1"/>
  <c r="CP65" i="1"/>
  <c r="T64" i="1"/>
  <c r="CO66" i="1"/>
  <c r="CN66" i="1"/>
  <c r="CL67" i="1"/>
  <c r="O66" i="1"/>
  <c r="R65" i="1"/>
  <c r="S65" i="1"/>
  <c r="AT66" i="1"/>
  <c r="AV65" i="1"/>
  <c r="AW65" i="1"/>
  <c r="AF63" i="1"/>
  <c r="AH63" i="1" s="1"/>
  <c r="AE63" i="1"/>
  <c r="AI62" i="1"/>
  <c r="AG62" i="1"/>
  <c r="Q71" i="1"/>
  <c r="BZ68" i="1"/>
  <c r="CA68" i="1"/>
  <c r="CC67" i="1"/>
  <c r="CB67" i="1"/>
  <c r="BX69" i="1"/>
  <c r="BS69" i="1"/>
  <c r="BV68" i="1"/>
  <c r="BU68" i="1"/>
  <c r="BN69" i="1"/>
  <c r="BQ68" i="1"/>
  <c r="BP68" i="1"/>
  <c r="AP89" i="1"/>
  <c r="AQ88" i="1"/>
  <c r="AR88" i="1"/>
  <c r="AY70" i="1" l="1"/>
  <c r="BA69" i="1"/>
  <c r="BB69" i="1"/>
  <c r="BD67" i="1"/>
  <c r="BG66" i="1"/>
  <c r="BF66" i="1"/>
  <c r="CH67" i="1"/>
  <c r="CG67" i="1"/>
  <c r="CE68" i="1"/>
  <c r="AD65" i="1"/>
  <c r="U65" i="1"/>
  <c r="AW66" i="1"/>
  <c r="AV66" i="1"/>
  <c r="AT67" i="1"/>
  <c r="O67" i="1"/>
  <c r="R66" i="1"/>
  <c r="S66" i="1"/>
  <c r="AF64" i="1"/>
  <c r="AH64" i="1" s="1"/>
  <c r="AE64" i="1"/>
  <c r="CO67" i="1"/>
  <c r="CL68" i="1"/>
  <c r="CN67" i="1"/>
  <c r="AG63" i="1"/>
  <c r="AI63" i="1"/>
  <c r="CQ66" i="1"/>
  <c r="CP66" i="1"/>
  <c r="BL67" i="1"/>
  <c r="BK67" i="1"/>
  <c r="BI68" i="1"/>
  <c r="T65" i="1"/>
  <c r="Q72" i="1"/>
  <c r="BZ69" i="1"/>
  <c r="CA69" i="1"/>
  <c r="CC68" i="1"/>
  <c r="CB68" i="1"/>
  <c r="BX70" i="1"/>
  <c r="BV69" i="1"/>
  <c r="BU69" i="1"/>
  <c r="BS70" i="1"/>
  <c r="BQ69" i="1"/>
  <c r="BP69" i="1"/>
  <c r="BN70" i="1"/>
  <c r="AP90" i="1"/>
  <c r="AQ89" i="1"/>
  <c r="AR89" i="1"/>
  <c r="AY71" i="1" l="1"/>
  <c r="BA70" i="1"/>
  <c r="BB70" i="1"/>
  <c r="BF67" i="1"/>
  <c r="BG67" i="1"/>
  <c r="BD68" i="1"/>
  <c r="CE69" i="1"/>
  <c r="CG68" i="1"/>
  <c r="CH68" i="1"/>
  <c r="U66" i="1"/>
  <c r="AD66" i="1"/>
  <c r="T66" i="1"/>
  <c r="O68" i="1"/>
  <c r="S67" i="1"/>
  <c r="R67" i="1"/>
  <c r="CP67" i="1"/>
  <c r="CQ67" i="1"/>
  <c r="AW67" i="1"/>
  <c r="AT68" i="1"/>
  <c r="AV67" i="1"/>
  <c r="BL68" i="1"/>
  <c r="BI69" i="1"/>
  <c r="BK68" i="1"/>
  <c r="CL69" i="1"/>
  <c r="CO68" i="1"/>
  <c r="CN68" i="1"/>
  <c r="AG64" i="1"/>
  <c r="AI64" i="1"/>
  <c r="AF65" i="1"/>
  <c r="AH65" i="1" s="1"/>
  <c r="AE65" i="1"/>
  <c r="Q73" i="1"/>
  <c r="BZ70" i="1"/>
  <c r="CA70" i="1"/>
  <c r="CC69" i="1"/>
  <c r="CB69" i="1"/>
  <c r="BX71" i="1"/>
  <c r="BS71" i="1"/>
  <c r="BV70" i="1"/>
  <c r="BU70" i="1"/>
  <c r="BN71" i="1"/>
  <c r="BQ70" i="1"/>
  <c r="BP70" i="1"/>
  <c r="AP91" i="1"/>
  <c r="AR90" i="1"/>
  <c r="AQ90" i="1"/>
  <c r="BA71" i="1" l="1"/>
  <c r="AY72" i="1"/>
  <c r="BB71" i="1"/>
  <c r="BD69" i="1"/>
  <c r="BG68" i="1"/>
  <c r="BF68" i="1"/>
  <c r="CI68" i="1"/>
  <c r="CJ68" i="1"/>
  <c r="CG69" i="1"/>
  <c r="CH69" i="1"/>
  <c r="CE70" i="1"/>
  <c r="T67" i="1"/>
  <c r="CL70" i="1"/>
  <c r="CO69" i="1"/>
  <c r="CN69" i="1"/>
  <c r="BL69" i="1"/>
  <c r="BK69" i="1"/>
  <c r="BI70" i="1"/>
  <c r="U67" i="1"/>
  <c r="AD67" i="1"/>
  <c r="CP68" i="1"/>
  <c r="CQ68" i="1"/>
  <c r="AI65" i="1"/>
  <c r="AG65" i="1"/>
  <c r="O69" i="1"/>
  <c r="R68" i="1"/>
  <c r="S68" i="1"/>
  <c r="AT69" i="1"/>
  <c r="AW68" i="1"/>
  <c r="AV68" i="1"/>
  <c r="AF66" i="1"/>
  <c r="AH66" i="1" s="1"/>
  <c r="AE66" i="1"/>
  <c r="Q74" i="1"/>
  <c r="BZ71" i="1"/>
  <c r="CA71" i="1"/>
  <c r="CC70" i="1"/>
  <c r="CB70" i="1"/>
  <c r="BX72" i="1"/>
  <c r="BV71" i="1"/>
  <c r="BU71" i="1"/>
  <c r="BS72" i="1"/>
  <c r="BQ71" i="1"/>
  <c r="BN72" i="1"/>
  <c r="BP71" i="1"/>
  <c r="AP92" i="1"/>
  <c r="AQ91" i="1"/>
  <c r="AR91" i="1"/>
  <c r="AY73" i="1" l="1"/>
  <c r="BB72" i="1"/>
  <c r="BA72" i="1"/>
  <c r="BG69" i="1"/>
  <c r="BF69" i="1"/>
  <c r="BD70" i="1"/>
  <c r="CH70" i="1"/>
  <c r="CE71" i="1"/>
  <c r="CG70" i="1"/>
  <c r="CJ69" i="1"/>
  <c r="CI69" i="1"/>
  <c r="T68" i="1"/>
  <c r="AT70" i="1"/>
  <c r="AV69" i="1"/>
  <c r="AW69" i="1"/>
  <c r="AF67" i="1"/>
  <c r="AH67" i="1" s="1"/>
  <c r="AE67" i="1"/>
  <c r="AD68" i="1"/>
  <c r="U68" i="1"/>
  <c r="O70" i="1"/>
  <c r="S69" i="1"/>
  <c r="R69" i="1"/>
  <c r="BL70" i="1"/>
  <c r="BK70" i="1"/>
  <c r="BI71" i="1"/>
  <c r="AG66" i="1"/>
  <c r="AI66" i="1"/>
  <c r="CQ69" i="1"/>
  <c r="CP69" i="1"/>
  <c r="CN70" i="1"/>
  <c r="CO70" i="1"/>
  <c r="CL71" i="1"/>
  <c r="Q75" i="1"/>
  <c r="CA72" i="1"/>
  <c r="BZ72" i="1"/>
  <c r="CC71" i="1"/>
  <c r="CB71" i="1"/>
  <c r="BX73" i="1"/>
  <c r="BS73" i="1"/>
  <c r="BV72" i="1"/>
  <c r="BU72" i="1"/>
  <c r="BN73" i="1"/>
  <c r="BQ72" i="1"/>
  <c r="BP72" i="1"/>
  <c r="AP93" i="1"/>
  <c r="AQ92" i="1"/>
  <c r="AR92" i="1"/>
  <c r="AY74" i="1" l="1"/>
  <c r="BA73" i="1"/>
  <c r="BB73" i="1"/>
  <c r="BD71" i="1"/>
  <c r="BG70" i="1"/>
  <c r="BF70" i="1"/>
  <c r="T69" i="1"/>
  <c r="CI70" i="1"/>
  <c r="CJ70" i="1"/>
  <c r="CE72" i="1"/>
  <c r="CG71" i="1"/>
  <c r="CH71" i="1"/>
  <c r="O71" i="1"/>
  <c r="R70" i="1"/>
  <c r="S70" i="1"/>
  <c r="AF68" i="1"/>
  <c r="AH68" i="1" s="1"/>
  <c r="AE68" i="1"/>
  <c r="CO71" i="1"/>
  <c r="CL72" i="1"/>
  <c r="CN71" i="1"/>
  <c r="CQ70" i="1"/>
  <c r="CP70" i="1"/>
  <c r="BL71" i="1"/>
  <c r="BK71" i="1"/>
  <c r="BI72" i="1"/>
  <c r="AI67" i="1"/>
  <c r="AG67" i="1"/>
  <c r="AD69" i="1"/>
  <c r="U69" i="1"/>
  <c r="AT71" i="1"/>
  <c r="AW70" i="1"/>
  <c r="AV70" i="1"/>
  <c r="Q76" i="1"/>
  <c r="CC72" i="1"/>
  <c r="CB72" i="1"/>
  <c r="BZ73" i="1"/>
  <c r="CA73" i="1"/>
  <c r="BX74" i="1"/>
  <c r="BV73" i="1"/>
  <c r="BU73" i="1"/>
  <c r="BS74" i="1"/>
  <c r="BQ73" i="1"/>
  <c r="BP73" i="1"/>
  <c r="BN74" i="1"/>
  <c r="AP94" i="1"/>
  <c r="AQ93" i="1"/>
  <c r="AR93" i="1"/>
  <c r="AY75" i="1" l="1"/>
  <c r="BB74" i="1"/>
  <c r="BA74" i="1"/>
  <c r="BG71" i="1"/>
  <c r="BF71" i="1"/>
  <c r="BD72" i="1"/>
  <c r="CJ71" i="1"/>
  <c r="CI71" i="1"/>
  <c r="CH72" i="1"/>
  <c r="CE73" i="1"/>
  <c r="CG72" i="1"/>
  <c r="AF69" i="1"/>
  <c r="AH69" i="1" s="1"/>
  <c r="AE69" i="1"/>
  <c r="CP71" i="1"/>
  <c r="CQ71" i="1"/>
  <c r="CO72" i="1"/>
  <c r="CL73" i="1"/>
  <c r="CN72" i="1"/>
  <c r="BL72" i="1"/>
  <c r="BK72" i="1"/>
  <c r="BI73" i="1"/>
  <c r="AI68" i="1"/>
  <c r="AG68" i="1"/>
  <c r="U70" i="1"/>
  <c r="AD70" i="1"/>
  <c r="T70" i="1"/>
  <c r="AT72" i="1"/>
  <c r="AV71" i="1"/>
  <c r="AW71" i="1"/>
  <c r="O72" i="1"/>
  <c r="R71" i="1"/>
  <c r="S71" i="1"/>
  <c r="Q77" i="1"/>
  <c r="CB73" i="1"/>
  <c r="CC73" i="1"/>
  <c r="BZ74" i="1"/>
  <c r="CA74" i="1"/>
  <c r="BX75" i="1"/>
  <c r="BS75" i="1"/>
  <c r="BV74" i="1"/>
  <c r="BU74" i="1"/>
  <c r="BN75" i="1"/>
  <c r="BQ74" i="1"/>
  <c r="BP74" i="1"/>
  <c r="AP95" i="1"/>
  <c r="AR94" i="1"/>
  <c r="AQ94" i="1"/>
  <c r="AY76" i="1" l="1"/>
  <c r="BB75" i="1"/>
  <c r="BA75" i="1"/>
  <c r="BD73" i="1"/>
  <c r="BG72" i="1"/>
  <c r="BF72" i="1"/>
  <c r="CJ72" i="1"/>
  <c r="CI72" i="1"/>
  <c r="CG73" i="1"/>
  <c r="CE74" i="1"/>
  <c r="CH73" i="1"/>
  <c r="CQ72" i="1"/>
  <c r="CP72" i="1"/>
  <c r="AD71" i="1"/>
  <c r="U71" i="1"/>
  <c r="T71" i="1"/>
  <c r="CO73" i="1"/>
  <c r="CN73" i="1"/>
  <c r="CL74" i="1"/>
  <c r="R72" i="1"/>
  <c r="S72" i="1"/>
  <c r="O73" i="1"/>
  <c r="BL73" i="1"/>
  <c r="BI74" i="1"/>
  <c r="BK73" i="1"/>
  <c r="AW72" i="1"/>
  <c r="AV72" i="1"/>
  <c r="AT73" i="1"/>
  <c r="AF70" i="1"/>
  <c r="AH70" i="1" s="1"/>
  <c r="AE70" i="1"/>
  <c r="AG69" i="1"/>
  <c r="AI69" i="1"/>
  <c r="Q78" i="1"/>
  <c r="BZ75" i="1"/>
  <c r="CA75" i="1"/>
  <c r="CC74" i="1"/>
  <c r="CB74" i="1"/>
  <c r="BX76" i="1"/>
  <c r="BV75" i="1"/>
  <c r="BU75" i="1"/>
  <c r="BS76" i="1"/>
  <c r="BQ75" i="1"/>
  <c r="BP75" i="1"/>
  <c r="BN76" i="1"/>
  <c r="AP96" i="1"/>
  <c r="AQ95" i="1"/>
  <c r="AR95" i="1"/>
  <c r="AY77" i="1" l="1"/>
  <c r="BA76" i="1"/>
  <c r="BB76" i="1"/>
  <c r="BF73" i="1"/>
  <c r="BD74" i="1"/>
  <c r="BG73" i="1"/>
  <c r="CH74" i="1"/>
  <c r="CG74" i="1"/>
  <c r="CE75" i="1"/>
  <c r="CJ73" i="1"/>
  <c r="CI73" i="1"/>
  <c r="CL75" i="1"/>
  <c r="CO74" i="1"/>
  <c r="CN74" i="1"/>
  <c r="CQ73" i="1"/>
  <c r="CP73" i="1"/>
  <c r="BL74" i="1"/>
  <c r="BI75" i="1"/>
  <c r="BK74" i="1"/>
  <c r="S73" i="1"/>
  <c r="R73" i="1"/>
  <c r="O74" i="1"/>
  <c r="AF71" i="1"/>
  <c r="AH71" i="1" s="1"/>
  <c r="AE71" i="1"/>
  <c r="AG70" i="1"/>
  <c r="AI70" i="1"/>
  <c r="AD72" i="1"/>
  <c r="U72" i="1"/>
  <c r="AW73" i="1"/>
  <c r="AT74" i="1"/>
  <c r="AV73" i="1"/>
  <c r="T72" i="1"/>
  <c r="Q79" i="1"/>
  <c r="CA76" i="1"/>
  <c r="BZ76" i="1"/>
  <c r="CC75" i="1"/>
  <c r="CB75" i="1"/>
  <c r="BX77" i="1"/>
  <c r="BS77" i="1"/>
  <c r="BV76" i="1"/>
  <c r="BU76" i="1"/>
  <c r="BN77" i="1"/>
  <c r="BQ76" i="1"/>
  <c r="BP76" i="1"/>
  <c r="AP97" i="1"/>
  <c r="AQ96" i="1"/>
  <c r="AR96" i="1"/>
  <c r="AY78" i="1" l="1"/>
  <c r="BA77" i="1"/>
  <c r="BB77" i="1"/>
  <c r="BF74" i="1"/>
  <c r="BD75" i="1"/>
  <c r="BG74" i="1"/>
  <c r="CH75" i="1"/>
  <c r="CG75" i="1"/>
  <c r="CE76" i="1"/>
  <c r="CJ74" i="1"/>
  <c r="CI74" i="1"/>
  <c r="T73" i="1"/>
  <c r="AF72" i="1"/>
  <c r="AH72" i="1" s="1"/>
  <c r="AE72" i="1"/>
  <c r="BL75" i="1"/>
  <c r="BK75" i="1"/>
  <c r="BI76" i="1"/>
  <c r="AG71" i="1"/>
  <c r="AI71" i="1"/>
  <c r="AT75" i="1"/>
  <c r="AW74" i="1"/>
  <c r="AV74" i="1"/>
  <c r="R74" i="1"/>
  <c r="S74" i="1"/>
  <c r="O75" i="1"/>
  <c r="CQ74" i="1"/>
  <c r="CP74" i="1"/>
  <c r="AD73" i="1"/>
  <c r="U73" i="1"/>
  <c r="CL76" i="1"/>
  <c r="CO75" i="1"/>
  <c r="CN75" i="1"/>
  <c r="Q80" i="1"/>
  <c r="BZ77" i="1"/>
  <c r="CA77" i="1"/>
  <c r="CC76" i="1"/>
  <c r="CB76" i="1"/>
  <c r="BX78" i="1"/>
  <c r="BV77" i="1"/>
  <c r="BU77" i="1"/>
  <c r="BS78" i="1"/>
  <c r="BQ77" i="1"/>
  <c r="BP77" i="1"/>
  <c r="BN78" i="1"/>
  <c r="AP98" i="1"/>
  <c r="AQ97" i="1"/>
  <c r="AR97" i="1"/>
  <c r="AY79" i="1" l="1"/>
  <c r="BA78" i="1"/>
  <c r="BB78" i="1"/>
  <c r="BD76" i="1"/>
  <c r="BG75" i="1"/>
  <c r="BF75" i="1"/>
  <c r="CG76" i="1"/>
  <c r="CH76" i="1"/>
  <c r="CE77" i="1"/>
  <c r="CJ75" i="1"/>
  <c r="CI75" i="1"/>
  <c r="AV75" i="1"/>
  <c r="AT76" i="1"/>
  <c r="AW75" i="1"/>
  <c r="O76" i="1"/>
  <c r="S75" i="1"/>
  <c r="R75" i="1"/>
  <c r="BL76" i="1"/>
  <c r="BI77" i="1"/>
  <c r="BK76" i="1"/>
  <c r="CP75" i="1"/>
  <c r="CQ75" i="1"/>
  <c r="AD74" i="1"/>
  <c r="U74" i="1"/>
  <c r="AF73" i="1"/>
  <c r="AH73" i="1" s="1"/>
  <c r="AE73" i="1"/>
  <c r="T74" i="1"/>
  <c r="CO76" i="1"/>
  <c r="CL77" i="1"/>
  <c r="CN76" i="1"/>
  <c r="AG72" i="1"/>
  <c r="AI72" i="1"/>
  <c r="Q81" i="1"/>
  <c r="BZ78" i="1"/>
  <c r="CA78" i="1"/>
  <c r="CB77" i="1"/>
  <c r="CC77" i="1"/>
  <c r="BX79" i="1"/>
  <c r="BS79" i="1"/>
  <c r="BV78" i="1"/>
  <c r="BU78" i="1"/>
  <c r="BN79" i="1"/>
  <c r="BQ78" i="1"/>
  <c r="BP78" i="1"/>
  <c r="AP99" i="1"/>
  <c r="AR98" i="1"/>
  <c r="AQ98" i="1"/>
  <c r="AY80" i="1" l="1"/>
  <c r="BB79" i="1"/>
  <c r="BA79" i="1"/>
  <c r="BG76" i="1"/>
  <c r="BF76" i="1"/>
  <c r="BD77" i="1"/>
  <c r="T75" i="1"/>
  <c r="CG77" i="1"/>
  <c r="CH77" i="1"/>
  <c r="CE78" i="1"/>
  <c r="CJ76" i="1"/>
  <c r="CI76" i="1"/>
  <c r="U75" i="1"/>
  <c r="AD75" i="1"/>
  <c r="AF74" i="1"/>
  <c r="AH74" i="1" s="1"/>
  <c r="AE74" i="1"/>
  <c r="O77" i="1"/>
  <c r="R76" i="1"/>
  <c r="S76" i="1"/>
  <c r="AI73" i="1"/>
  <c r="AG73" i="1"/>
  <c r="CP76" i="1"/>
  <c r="CQ76" i="1"/>
  <c r="CO77" i="1"/>
  <c r="CL78" i="1"/>
  <c r="CN77" i="1"/>
  <c r="AV76" i="1"/>
  <c r="AW76" i="1"/>
  <c r="AT77" i="1"/>
  <c r="BL77" i="1"/>
  <c r="BI78" i="1"/>
  <c r="BK77" i="1"/>
  <c r="Q82" i="1"/>
  <c r="BZ79" i="1"/>
  <c r="CA79" i="1"/>
  <c r="CC78" i="1"/>
  <c r="CB78" i="1"/>
  <c r="BX80" i="1"/>
  <c r="BV79" i="1"/>
  <c r="BU79" i="1"/>
  <c r="BS80" i="1"/>
  <c r="BQ79" i="1"/>
  <c r="BP79" i="1"/>
  <c r="BN80" i="1"/>
  <c r="AP100" i="1"/>
  <c r="AR99" i="1"/>
  <c r="AQ99" i="1"/>
  <c r="BA80" i="1" l="1"/>
  <c r="BB80" i="1"/>
  <c r="AY81" i="1"/>
  <c r="BG77" i="1"/>
  <c r="BD78" i="1"/>
  <c r="BF77" i="1"/>
  <c r="CH78" i="1"/>
  <c r="CG78" i="1"/>
  <c r="CE79" i="1"/>
  <c r="CJ77" i="1"/>
  <c r="CI77" i="1"/>
  <c r="T76" i="1"/>
  <c r="AD76" i="1"/>
  <c r="U76" i="1"/>
  <c r="CO78" i="1"/>
  <c r="CL79" i="1"/>
  <c r="CN78" i="1"/>
  <c r="O78" i="1"/>
  <c r="R77" i="1"/>
  <c r="S77" i="1"/>
  <c r="BL78" i="1"/>
  <c r="BI79" i="1"/>
  <c r="BK78" i="1"/>
  <c r="AI74" i="1"/>
  <c r="AG74" i="1"/>
  <c r="CQ77" i="1"/>
  <c r="CP77" i="1"/>
  <c r="AF75" i="1"/>
  <c r="AH75" i="1" s="1"/>
  <c r="AE75" i="1"/>
  <c r="AV77" i="1"/>
  <c r="AT78" i="1"/>
  <c r="AW77" i="1"/>
  <c r="Q83" i="1"/>
  <c r="BZ80" i="1"/>
  <c r="CA80" i="1"/>
  <c r="CC79" i="1"/>
  <c r="CB79" i="1"/>
  <c r="BX81" i="1"/>
  <c r="BS81" i="1"/>
  <c r="BV80" i="1"/>
  <c r="BU80" i="1"/>
  <c r="BN81" i="1"/>
  <c r="BQ80" i="1"/>
  <c r="BP80" i="1"/>
  <c r="AP101" i="1"/>
  <c r="AQ100" i="1"/>
  <c r="AR100" i="1"/>
  <c r="AY82" i="1" l="1"/>
  <c r="BA81" i="1"/>
  <c r="BB81" i="1"/>
  <c r="BD79" i="1"/>
  <c r="BF78" i="1"/>
  <c r="BG78" i="1"/>
  <c r="CG79" i="1"/>
  <c r="CH79" i="1"/>
  <c r="CE80" i="1"/>
  <c r="CJ78" i="1"/>
  <c r="CI78" i="1"/>
  <c r="U77" i="1"/>
  <c r="AD77" i="1"/>
  <c r="T77" i="1"/>
  <c r="CQ78" i="1"/>
  <c r="CP78" i="1"/>
  <c r="AI75" i="1"/>
  <c r="AG75" i="1"/>
  <c r="R78" i="1"/>
  <c r="O79" i="1"/>
  <c r="S78" i="1"/>
  <c r="CO79" i="1"/>
  <c r="CL80" i="1"/>
  <c r="CN79" i="1"/>
  <c r="AT79" i="1"/>
  <c r="AW78" i="1"/>
  <c r="AV78" i="1"/>
  <c r="BL79" i="1"/>
  <c r="BI80" i="1"/>
  <c r="BK79" i="1"/>
  <c r="AF76" i="1"/>
  <c r="AH76" i="1" s="1"/>
  <c r="AE76" i="1"/>
  <c r="Q84" i="1"/>
  <c r="BZ81" i="1"/>
  <c r="CA81" i="1"/>
  <c r="CC80" i="1"/>
  <c r="CB80" i="1"/>
  <c r="BX82" i="1"/>
  <c r="BV81" i="1"/>
  <c r="BU81" i="1"/>
  <c r="BS82" i="1"/>
  <c r="BQ81" i="1"/>
  <c r="BP81" i="1"/>
  <c r="BN82" i="1"/>
  <c r="AP102" i="1"/>
  <c r="AR101" i="1"/>
  <c r="AQ101" i="1"/>
  <c r="AY83" i="1" l="1"/>
  <c r="BB82" i="1"/>
  <c r="BA82" i="1"/>
  <c r="BD80" i="1"/>
  <c r="BG79" i="1"/>
  <c r="BF79" i="1"/>
  <c r="T78" i="1"/>
  <c r="CG80" i="1"/>
  <c r="CH80" i="1"/>
  <c r="CE81" i="1"/>
  <c r="CJ79" i="1"/>
  <c r="CI79" i="1"/>
  <c r="CP79" i="1"/>
  <c r="CQ79" i="1"/>
  <c r="AW79" i="1"/>
  <c r="AV79" i="1"/>
  <c r="AT80" i="1"/>
  <c r="AG76" i="1"/>
  <c r="AI76" i="1"/>
  <c r="CO80" i="1"/>
  <c r="CL81" i="1"/>
  <c r="CN80" i="1"/>
  <c r="BL80" i="1"/>
  <c r="BK80" i="1"/>
  <c r="BI81" i="1"/>
  <c r="U78" i="1"/>
  <c r="AD78" i="1"/>
  <c r="AF77" i="1"/>
  <c r="AH77" i="1" s="1"/>
  <c r="AE77" i="1"/>
  <c r="O80" i="1"/>
  <c r="S79" i="1"/>
  <c r="R79" i="1"/>
  <c r="Q85" i="1"/>
  <c r="BZ82" i="1"/>
  <c r="CA82" i="1"/>
  <c r="CC81" i="1"/>
  <c r="CB81" i="1"/>
  <c r="BX83" i="1"/>
  <c r="BS83" i="1"/>
  <c r="BV82" i="1"/>
  <c r="BU82" i="1"/>
  <c r="BN83" i="1"/>
  <c r="BQ82" i="1"/>
  <c r="BP82" i="1"/>
  <c r="AP103" i="1"/>
  <c r="AQ102" i="1"/>
  <c r="AR102" i="1"/>
  <c r="AY84" i="1" l="1"/>
  <c r="BA83" i="1"/>
  <c r="BB83" i="1"/>
  <c r="T79" i="1"/>
  <c r="BF80" i="1"/>
  <c r="BD81" i="1"/>
  <c r="BG80" i="1"/>
  <c r="CG81" i="1"/>
  <c r="CH81" i="1"/>
  <c r="CE82" i="1"/>
  <c r="CJ80" i="1"/>
  <c r="CI80" i="1"/>
  <c r="AF78" i="1"/>
  <c r="AH78" i="1" s="1"/>
  <c r="AE78" i="1"/>
  <c r="AI77" i="1"/>
  <c r="AG77" i="1"/>
  <c r="BL81" i="1"/>
  <c r="BI82" i="1"/>
  <c r="BK81" i="1"/>
  <c r="AW80" i="1"/>
  <c r="AT81" i="1"/>
  <c r="AV80" i="1"/>
  <c r="U79" i="1"/>
  <c r="AD79" i="1"/>
  <c r="O81" i="1"/>
  <c r="R80" i="1"/>
  <c r="S80" i="1"/>
  <c r="CQ80" i="1"/>
  <c r="CP80" i="1"/>
  <c r="CO81" i="1"/>
  <c r="CN81" i="1"/>
  <c r="CL82" i="1"/>
  <c r="Q86" i="1"/>
  <c r="BZ83" i="1"/>
  <c r="CA83" i="1"/>
  <c r="CC82" i="1"/>
  <c r="CB82" i="1"/>
  <c r="BX84" i="1"/>
  <c r="BV83" i="1"/>
  <c r="BU83" i="1"/>
  <c r="BS84" i="1"/>
  <c r="BQ83" i="1"/>
  <c r="BP83" i="1"/>
  <c r="BN84" i="1"/>
  <c r="AP104" i="1"/>
  <c r="AR103" i="1"/>
  <c r="AQ103" i="1"/>
  <c r="BA84" i="1" l="1"/>
  <c r="AY85" i="1"/>
  <c r="BB84" i="1"/>
  <c r="BD82" i="1"/>
  <c r="BG81" i="1"/>
  <c r="BF81" i="1"/>
  <c r="CE83" i="1"/>
  <c r="CG82" i="1"/>
  <c r="CH82" i="1"/>
  <c r="CJ81" i="1"/>
  <c r="CI81" i="1"/>
  <c r="T80" i="1"/>
  <c r="AD80" i="1"/>
  <c r="U80" i="1"/>
  <c r="O82" i="1"/>
  <c r="S81" i="1"/>
  <c r="R81" i="1"/>
  <c r="CL83" i="1"/>
  <c r="CO82" i="1"/>
  <c r="CN82" i="1"/>
  <c r="AF79" i="1"/>
  <c r="AH79" i="1" s="1"/>
  <c r="AE79" i="1"/>
  <c r="CP81" i="1"/>
  <c r="CQ81" i="1"/>
  <c r="BL82" i="1"/>
  <c r="BK82" i="1"/>
  <c r="BI83" i="1"/>
  <c r="AT82" i="1"/>
  <c r="AW81" i="1"/>
  <c r="AV81" i="1"/>
  <c r="AG78" i="1"/>
  <c r="AI78" i="1"/>
  <c r="Q87" i="1"/>
  <c r="BZ84" i="1"/>
  <c r="CA84" i="1"/>
  <c r="CC83" i="1"/>
  <c r="CB83" i="1"/>
  <c r="BX85" i="1"/>
  <c r="BS85" i="1"/>
  <c r="BV84" i="1"/>
  <c r="BU84" i="1"/>
  <c r="BN85" i="1"/>
  <c r="BQ84" i="1"/>
  <c r="BP84" i="1"/>
  <c r="AP105" i="1"/>
  <c r="AQ104" i="1"/>
  <c r="AR104" i="1"/>
  <c r="AY86" i="1" l="1"/>
  <c r="BA85" i="1"/>
  <c r="BB85" i="1"/>
  <c r="BF82" i="1"/>
  <c r="BD83" i="1"/>
  <c r="BG82" i="1"/>
  <c r="CI82" i="1"/>
  <c r="CJ82" i="1"/>
  <c r="CE84" i="1"/>
  <c r="CG83" i="1"/>
  <c r="CH83" i="1"/>
  <c r="T81" i="1"/>
  <c r="CQ82" i="1"/>
  <c r="CP82" i="1"/>
  <c r="BL83" i="1"/>
  <c r="BI84" i="1"/>
  <c r="BK83" i="1"/>
  <c r="AD81" i="1"/>
  <c r="U81" i="1"/>
  <c r="O83" i="1"/>
  <c r="S82" i="1"/>
  <c r="R82" i="1"/>
  <c r="AV82" i="1"/>
  <c r="AW82" i="1"/>
  <c r="AT83" i="1"/>
  <c r="CO83" i="1"/>
  <c r="CN83" i="1"/>
  <c r="CL84" i="1"/>
  <c r="AG79" i="1"/>
  <c r="AI79" i="1"/>
  <c r="AF80" i="1"/>
  <c r="AH80" i="1" s="1"/>
  <c r="AE80" i="1"/>
  <c r="Q88" i="1"/>
  <c r="BZ85" i="1"/>
  <c r="CA85" i="1"/>
  <c r="CC84" i="1"/>
  <c r="CB84" i="1"/>
  <c r="BX86" i="1"/>
  <c r="BV85" i="1"/>
  <c r="BU85" i="1"/>
  <c r="BS86" i="1"/>
  <c r="BQ85" i="1"/>
  <c r="BP85" i="1"/>
  <c r="BN86" i="1"/>
  <c r="AP106" i="1"/>
  <c r="AQ105" i="1"/>
  <c r="AR105" i="1"/>
  <c r="AY87" i="1" l="1"/>
  <c r="BA86" i="1"/>
  <c r="BB86" i="1"/>
  <c r="T82" i="1"/>
  <c r="BG83" i="1"/>
  <c r="BD84" i="1"/>
  <c r="BF83" i="1"/>
  <c r="CJ83" i="1"/>
  <c r="CI83" i="1"/>
  <c r="CH84" i="1"/>
  <c r="CG84" i="1"/>
  <c r="CE85" i="1"/>
  <c r="CL85" i="1"/>
  <c r="CO84" i="1"/>
  <c r="CN84" i="1"/>
  <c r="O84" i="1"/>
  <c r="R83" i="1"/>
  <c r="S83" i="1"/>
  <c r="CP83" i="1"/>
  <c r="CQ83" i="1"/>
  <c r="AT84" i="1"/>
  <c r="AW83" i="1"/>
  <c r="AV83" i="1"/>
  <c r="BL84" i="1"/>
  <c r="BK84" i="1"/>
  <c r="BI85" i="1"/>
  <c r="AI80" i="1"/>
  <c r="AG80" i="1"/>
  <c r="AF81" i="1"/>
  <c r="AH81" i="1" s="1"/>
  <c r="AE81" i="1"/>
  <c r="AD82" i="1"/>
  <c r="U82" i="1"/>
  <c r="Q89" i="1"/>
  <c r="CB85" i="1"/>
  <c r="CC85" i="1"/>
  <c r="BZ86" i="1"/>
  <c r="CA86" i="1"/>
  <c r="BX87" i="1"/>
  <c r="BS87" i="1"/>
  <c r="BV86" i="1"/>
  <c r="BU86" i="1"/>
  <c r="BN87" i="1"/>
  <c r="BQ86" i="1"/>
  <c r="BP86" i="1"/>
  <c r="AP107" i="1"/>
  <c r="AR106" i="1"/>
  <c r="AQ106" i="1"/>
  <c r="BA87" i="1" l="1"/>
  <c r="AY88" i="1"/>
  <c r="BB87" i="1"/>
  <c r="BG84" i="1"/>
  <c r="BD85" i="1"/>
  <c r="BF84" i="1"/>
  <c r="CH85" i="1"/>
  <c r="CE86" i="1"/>
  <c r="CG85" i="1"/>
  <c r="CJ84" i="1"/>
  <c r="CI84" i="1"/>
  <c r="T83" i="1"/>
  <c r="O85" i="1"/>
  <c r="R84" i="1"/>
  <c r="S84" i="1"/>
  <c r="BL85" i="1"/>
  <c r="BI86" i="1"/>
  <c r="BK85" i="1"/>
  <c r="AF82" i="1"/>
  <c r="AH82" i="1" s="1"/>
  <c r="AE82" i="1"/>
  <c r="CP84" i="1"/>
  <c r="CQ84" i="1"/>
  <c r="AD83" i="1"/>
  <c r="U83" i="1"/>
  <c r="AG81" i="1"/>
  <c r="AI81" i="1"/>
  <c r="AT85" i="1"/>
  <c r="AV84" i="1"/>
  <c r="AW84" i="1"/>
  <c r="CN85" i="1"/>
  <c r="CO85" i="1"/>
  <c r="CL86" i="1"/>
  <c r="Q90" i="1"/>
  <c r="BZ87" i="1"/>
  <c r="CA87" i="1"/>
  <c r="CC86" i="1"/>
  <c r="CB86" i="1"/>
  <c r="BX88" i="1"/>
  <c r="BV87" i="1"/>
  <c r="BU87" i="1"/>
  <c r="BS88" i="1"/>
  <c r="BQ87" i="1"/>
  <c r="BP87" i="1"/>
  <c r="BN88" i="1"/>
  <c r="AP108" i="1"/>
  <c r="AQ107" i="1"/>
  <c r="AR107" i="1"/>
  <c r="AY89" i="1" l="1"/>
  <c r="BA88" i="1"/>
  <c r="BB88" i="1"/>
  <c r="BD86" i="1"/>
  <c r="BG85" i="1"/>
  <c r="BF85" i="1"/>
  <c r="CJ85" i="1"/>
  <c r="CI85" i="1"/>
  <c r="CE87" i="1"/>
  <c r="CH86" i="1"/>
  <c r="CG86" i="1"/>
  <c r="AG82" i="1"/>
  <c r="AI82" i="1"/>
  <c r="CO86" i="1"/>
  <c r="CL87" i="1"/>
  <c r="CN86" i="1"/>
  <c r="AF83" i="1"/>
  <c r="AH83" i="1" s="1"/>
  <c r="AE83" i="1"/>
  <c r="AD84" i="1"/>
  <c r="U84" i="1"/>
  <c r="CQ85" i="1"/>
  <c r="CP85" i="1"/>
  <c r="T84" i="1"/>
  <c r="AT86" i="1"/>
  <c r="AV85" i="1"/>
  <c r="AW85" i="1"/>
  <c r="BL86" i="1"/>
  <c r="BK86" i="1"/>
  <c r="BI87" i="1"/>
  <c r="O86" i="1"/>
  <c r="R85" i="1"/>
  <c r="S85" i="1"/>
  <c r="Q91" i="1"/>
  <c r="BZ88" i="1"/>
  <c r="CA88" i="1"/>
  <c r="CC87" i="1"/>
  <c r="CB87" i="1"/>
  <c r="BX89" i="1"/>
  <c r="BS89" i="1"/>
  <c r="BV88" i="1"/>
  <c r="BU88" i="1"/>
  <c r="BN89" i="1"/>
  <c r="BQ88" i="1"/>
  <c r="BP88" i="1"/>
  <c r="AP109" i="1"/>
  <c r="AQ108" i="1"/>
  <c r="AR108" i="1"/>
  <c r="AY90" i="1" l="1"/>
  <c r="BA89" i="1"/>
  <c r="BB89" i="1"/>
  <c r="BD87" i="1"/>
  <c r="BF86" i="1"/>
  <c r="BG86" i="1"/>
  <c r="CJ86" i="1"/>
  <c r="CI86" i="1"/>
  <c r="CG87" i="1"/>
  <c r="CH87" i="1"/>
  <c r="CE88" i="1"/>
  <c r="AF84" i="1"/>
  <c r="AH84" i="1" s="1"/>
  <c r="AE84" i="1"/>
  <c r="AD85" i="1"/>
  <c r="U85" i="1"/>
  <c r="AW86" i="1"/>
  <c r="AT87" i="1"/>
  <c r="AV86" i="1"/>
  <c r="CP86" i="1"/>
  <c r="CQ86" i="1"/>
  <c r="AG83" i="1"/>
  <c r="AI83" i="1"/>
  <c r="T85" i="1"/>
  <c r="CN87" i="1"/>
  <c r="CO87" i="1"/>
  <c r="CL88" i="1"/>
  <c r="O87" i="1"/>
  <c r="S86" i="1"/>
  <c r="R86" i="1"/>
  <c r="BL87" i="1"/>
  <c r="BK87" i="1"/>
  <c r="BI88" i="1"/>
  <c r="Q92" i="1"/>
  <c r="BZ89" i="1"/>
  <c r="CA89" i="1"/>
  <c r="CC88" i="1"/>
  <c r="CB88" i="1"/>
  <c r="BX90" i="1"/>
  <c r="BV89" i="1"/>
  <c r="BU89" i="1"/>
  <c r="BS90" i="1"/>
  <c r="BQ89" i="1"/>
  <c r="BP89" i="1"/>
  <c r="BN90" i="1"/>
  <c r="AP110" i="1"/>
  <c r="AQ109" i="1"/>
  <c r="AR109" i="1"/>
  <c r="BB90" i="1" l="1"/>
  <c r="BA90" i="1"/>
  <c r="AY91" i="1"/>
  <c r="BD88" i="1"/>
  <c r="BG87" i="1"/>
  <c r="BF87" i="1"/>
  <c r="CH88" i="1"/>
  <c r="CG88" i="1"/>
  <c r="CE89" i="1"/>
  <c r="CJ87" i="1"/>
  <c r="CI87" i="1"/>
  <c r="CL89" i="1"/>
  <c r="CN88" i="1"/>
  <c r="CO88" i="1"/>
  <c r="BL88" i="1"/>
  <c r="BI89" i="1"/>
  <c r="BK88" i="1"/>
  <c r="CQ87" i="1"/>
  <c r="CP87" i="1"/>
  <c r="O88" i="1"/>
  <c r="R87" i="1"/>
  <c r="S87" i="1"/>
  <c r="AF85" i="1"/>
  <c r="AH85" i="1" s="1"/>
  <c r="AE85" i="1"/>
  <c r="T86" i="1"/>
  <c r="AT88" i="1"/>
  <c r="AV87" i="1"/>
  <c r="AW87" i="1"/>
  <c r="U86" i="1"/>
  <c r="AD86" i="1"/>
  <c r="AG84" i="1"/>
  <c r="AI84" i="1"/>
  <c r="Q93" i="1"/>
  <c r="CC89" i="1"/>
  <c r="CB89" i="1"/>
  <c r="BZ90" i="1"/>
  <c r="CA90" i="1"/>
  <c r="BX91" i="1"/>
  <c r="BS91" i="1"/>
  <c r="BV90" i="1"/>
  <c r="BU90" i="1"/>
  <c r="BN91" i="1"/>
  <c r="BQ90" i="1"/>
  <c r="BP90" i="1"/>
  <c r="AP111" i="1"/>
  <c r="AQ110" i="1"/>
  <c r="AR110" i="1"/>
  <c r="BB91" i="1" l="1"/>
  <c r="AY92" i="1"/>
  <c r="BA91" i="1"/>
  <c r="BD89" i="1"/>
  <c r="BF88" i="1"/>
  <c r="BG88" i="1"/>
  <c r="CH89" i="1"/>
  <c r="CG89" i="1"/>
  <c r="CE90" i="1"/>
  <c r="CJ88" i="1"/>
  <c r="CI88" i="1"/>
  <c r="AW88" i="1"/>
  <c r="AT89" i="1"/>
  <c r="AV88" i="1"/>
  <c r="BL89" i="1"/>
  <c r="BK89" i="1"/>
  <c r="BI90" i="1"/>
  <c r="AG85" i="1"/>
  <c r="AI85" i="1"/>
  <c r="AF86" i="1"/>
  <c r="AH86" i="1" s="1"/>
  <c r="AE86" i="1"/>
  <c r="AD87" i="1"/>
  <c r="U87" i="1"/>
  <c r="T87" i="1"/>
  <c r="CP88" i="1"/>
  <c r="CQ88" i="1"/>
  <c r="O89" i="1"/>
  <c r="S88" i="1"/>
  <c r="R88" i="1"/>
  <c r="CL90" i="1"/>
  <c r="CO89" i="1"/>
  <c r="CN89" i="1"/>
  <c r="Q94" i="1"/>
  <c r="BZ91" i="1"/>
  <c r="CA91" i="1"/>
  <c r="CC90" i="1"/>
  <c r="CB90" i="1"/>
  <c r="BX92" i="1"/>
  <c r="BV91" i="1"/>
  <c r="BU91" i="1"/>
  <c r="BS92" i="1"/>
  <c r="BQ91" i="1"/>
  <c r="BP91" i="1"/>
  <c r="BN92" i="1"/>
  <c r="AQ111" i="1"/>
  <c r="AR111" i="1"/>
  <c r="BA92" i="1" l="1"/>
  <c r="AY93" i="1"/>
  <c r="BB92" i="1"/>
  <c r="BD90" i="1"/>
  <c r="BG89" i="1"/>
  <c r="BF89" i="1"/>
  <c r="CG90" i="1"/>
  <c r="CH90" i="1"/>
  <c r="CE91" i="1"/>
  <c r="CJ89" i="1"/>
  <c r="CI89" i="1"/>
  <c r="O90" i="1"/>
  <c r="S89" i="1"/>
  <c r="R89" i="1"/>
  <c r="CQ89" i="1"/>
  <c r="CP89" i="1"/>
  <c r="BL90" i="1"/>
  <c r="BI91" i="1"/>
  <c r="BK90" i="1"/>
  <c r="CO90" i="1"/>
  <c r="CN90" i="1"/>
  <c r="CL91" i="1"/>
  <c r="AF87" i="1"/>
  <c r="AH87" i="1" s="1"/>
  <c r="AE87" i="1"/>
  <c r="T88" i="1"/>
  <c r="AW89" i="1"/>
  <c r="AT90" i="1"/>
  <c r="AV89" i="1"/>
  <c r="U88" i="1"/>
  <c r="AD88" i="1"/>
  <c r="AI86" i="1"/>
  <c r="AG86" i="1"/>
  <c r="Q95" i="1"/>
  <c r="BZ92" i="1"/>
  <c r="CA92" i="1"/>
  <c r="CC91" i="1"/>
  <c r="CB91" i="1"/>
  <c r="BX93" i="1"/>
  <c r="BS93" i="1"/>
  <c r="BV92" i="1"/>
  <c r="BU92" i="1"/>
  <c r="BN93" i="1"/>
  <c r="BQ92" i="1"/>
  <c r="BP92" i="1"/>
  <c r="BB93" i="1" l="1"/>
  <c r="AY94" i="1"/>
  <c r="BA93" i="1"/>
  <c r="T89" i="1"/>
  <c r="BD91" i="1"/>
  <c r="BG90" i="1"/>
  <c r="BF90" i="1"/>
  <c r="CH91" i="1"/>
  <c r="CG91" i="1"/>
  <c r="CE92" i="1"/>
  <c r="CI90" i="1"/>
  <c r="CJ90" i="1"/>
  <c r="AW90" i="1"/>
  <c r="AT91" i="1"/>
  <c r="AV90" i="1"/>
  <c r="BL91" i="1"/>
  <c r="BI92" i="1"/>
  <c r="BK91" i="1"/>
  <c r="AI87" i="1"/>
  <c r="AG87" i="1"/>
  <c r="AF88" i="1"/>
  <c r="AH88" i="1" s="1"/>
  <c r="AE88" i="1"/>
  <c r="CO91" i="1"/>
  <c r="CL92" i="1"/>
  <c r="CN91" i="1"/>
  <c r="CQ90" i="1"/>
  <c r="CP90" i="1"/>
  <c r="AD89" i="1"/>
  <c r="U89" i="1"/>
  <c r="R90" i="1"/>
  <c r="O91" i="1"/>
  <c r="S90" i="1"/>
  <c r="Q96" i="1"/>
  <c r="BZ93" i="1"/>
  <c r="CA93" i="1"/>
  <c r="CC92" i="1"/>
  <c r="CB92" i="1"/>
  <c r="BX94" i="1"/>
  <c r="BV93" i="1"/>
  <c r="BU93" i="1"/>
  <c r="BS94" i="1"/>
  <c r="BQ93" i="1"/>
  <c r="BP93" i="1"/>
  <c r="BN94" i="1"/>
  <c r="AY95" i="1" l="1"/>
  <c r="BA94" i="1"/>
  <c r="BB94" i="1"/>
  <c r="BF91" i="1"/>
  <c r="BD92" i="1"/>
  <c r="BG91" i="1"/>
  <c r="CE93" i="1"/>
  <c r="CG92" i="1"/>
  <c r="CH92" i="1"/>
  <c r="CJ91" i="1"/>
  <c r="CI91" i="1"/>
  <c r="CP91" i="1"/>
  <c r="CQ91" i="1"/>
  <c r="BL92" i="1"/>
  <c r="BI93" i="1"/>
  <c r="BK92" i="1"/>
  <c r="AD90" i="1"/>
  <c r="U90" i="1"/>
  <c r="CN92" i="1"/>
  <c r="CL93" i="1"/>
  <c r="CO92" i="1"/>
  <c r="AF89" i="1"/>
  <c r="AH89" i="1" s="1"/>
  <c r="AE89" i="1"/>
  <c r="S91" i="1"/>
  <c r="O92" i="1"/>
  <c r="R91" i="1"/>
  <c r="T90" i="1"/>
  <c r="AV91" i="1"/>
  <c r="AT92" i="1"/>
  <c r="AW91" i="1"/>
  <c r="AI88" i="1"/>
  <c r="AG88" i="1"/>
  <c r="Q97" i="1"/>
  <c r="BZ94" i="1"/>
  <c r="CA94" i="1"/>
  <c r="CC93" i="1"/>
  <c r="CB93" i="1"/>
  <c r="BX95" i="1"/>
  <c r="BS95" i="1"/>
  <c r="BV94" i="1"/>
  <c r="BU94" i="1"/>
  <c r="BN95" i="1"/>
  <c r="BQ94" i="1"/>
  <c r="BP94" i="1"/>
  <c r="BB95" i="1" l="1"/>
  <c r="BA95" i="1"/>
  <c r="AY96" i="1"/>
  <c r="BF92" i="1"/>
  <c r="BD93" i="1"/>
  <c r="BG92" i="1"/>
  <c r="CI92" i="1"/>
  <c r="CJ92" i="1"/>
  <c r="CE94" i="1"/>
  <c r="CG93" i="1"/>
  <c r="CH93" i="1"/>
  <c r="T91" i="1"/>
  <c r="AD91" i="1"/>
  <c r="U91" i="1"/>
  <c r="O93" i="1"/>
  <c r="R92" i="1"/>
  <c r="S92" i="1"/>
  <c r="BL93" i="1"/>
  <c r="BI94" i="1"/>
  <c r="BK93" i="1"/>
  <c r="AI89" i="1"/>
  <c r="AG89" i="1"/>
  <c r="AF90" i="1"/>
  <c r="AH90" i="1" s="1"/>
  <c r="AE90" i="1"/>
  <c r="AW92" i="1"/>
  <c r="AT93" i="1"/>
  <c r="AV92" i="1"/>
  <c r="CP92" i="1"/>
  <c r="CQ92" i="1"/>
  <c r="CL94" i="1"/>
  <c r="CO93" i="1"/>
  <c r="CN93" i="1"/>
  <c r="Q98" i="1"/>
  <c r="BZ95" i="1"/>
  <c r="CA95" i="1"/>
  <c r="CC94" i="1"/>
  <c r="CB94" i="1"/>
  <c r="BX96" i="1"/>
  <c r="BV95" i="1"/>
  <c r="BU95" i="1"/>
  <c r="BS96" i="1"/>
  <c r="BQ95" i="1"/>
  <c r="BP95" i="1"/>
  <c r="BN96" i="1"/>
  <c r="AY97" i="1" l="1"/>
  <c r="BA96" i="1"/>
  <c r="BB96" i="1"/>
  <c r="BD94" i="1"/>
  <c r="BG93" i="1"/>
  <c r="BF93" i="1"/>
  <c r="CI93" i="1"/>
  <c r="CJ93" i="1"/>
  <c r="CE95" i="1"/>
  <c r="CH94" i="1"/>
  <c r="CG94" i="1"/>
  <c r="BL94" i="1"/>
  <c r="BI95" i="1"/>
  <c r="BK94" i="1"/>
  <c r="AD92" i="1"/>
  <c r="U92" i="1"/>
  <c r="CQ93" i="1"/>
  <c r="CP93" i="1"/>
  <c r="T92" i="1"/>
  <c r="AI90" i="1"/>
  <c r="AG90" i="1"/>
  <c r="R93" i="1"/>
  <c r="O94" i="1"/>
  <c r="S93" i="1"/>
  <c r="AT94" i="1"/>
  <c r="AW93" i="1"/>
  <c r="AV93" i="1"/>
  <c r="CL95" i="1"/>
  <c r="CO94" i="1"/>
  <c r="CN94" i="1"/>
  <c r="AF91" i="1"/>
  <c r="AH91" i="1" s="1"/>
  <c r="AE91" i="1"/>
  <c r="Q99" i="1"/>
  <c r="BZ96" i="1"/>
  <c r="CA96" i="1"/>
  <c r="CC95" i="1"/>
  <c r="CB95" i="1"/>
  <c r="BX97" i="1"/>
  <c r="BS97" i="1"/>
  <c r="BV96" i="1"/>
  <c r="BU96" i="1"/>
  <c r="BN97" i="1"/>
  <c r="BQ96" i="1"/>
  <c r="BP96" i="1"/>
  <c r="AY98" i="1" l="1"/>
  <c r="BB97" i="1"/>
  <c r="BA97" i="1"/>
  <c r="BG94" i="1"/>
  <c r="BF94" i="1"/>
  <c r="BD95" i="1"/>
  <c r="CJ94" i="1"/>
  <c r="CI94" i="1"/>
  <c r="CG95" i="1"/>
  <c r="CH95" i="1"/>
  <c r="CE96" i="1"/>
  <c r="AD93" i="1"/>
  <c r="U93" i="1"/>
  <c r="AV94" i="1"/>
  <c r="AT95" i="1"/>
  <c r="AW94" i="1"/>
  <c r="AI91" i="1"/>
  <c r="AG91" i="1"/>
  <c r="O95" i="1"/>
  <c r="R94" i="1"/>
  <c r="S94" i="1"/>
  <c r="AF92" i="1"/>
  <c r="AH92" i="1" s="1"/>
  <c r="AE92" i="1"/>
  <c r="CQ94" i="1"/>
  <c r="CP94" i="1"/>
  <c r="T93" i="1"/>
  <c r="BL95" i="1"/>
  <c r="BI96" i="1"/>
  <c r="BK95" i="1"/>
  <c r="CL96" i="1"/>
  <c r="CO95" i="1"/>
  <c r="CN95" i="1"/>
  <c r="Q100" i="1"/>
  <c r="BZ97" i="1"/>
  <c r="CA97" i="1"/>
  <c r="CC96" i="1"/>
  <c r="CB96" i="1"/>
  <c r="BX98" i="1"/>
  <c r="BV97" i="1"/>
  <c r="BU97" i="1"/>
  <c r="BS98" i="1"/>
  <c r="BQ97" i="1"/>
  <c r="BP97" i="1"/>
  <c r="BN98" i="1"/>
  <c r="AY99" i="1" l="1"/>
  <c r="BB98" i="1"/>
  <c r="BA98" i="1"/>
  <c r="BF95" i="1"/>
  <c r="BD96" i="1"/>
  <c r="BG95" i="1"/>
  <c r="CH96" i="1"/>
  <c r="CG96" i="1"/>
  <c r="CE97" i="1"/>
  <c r="CJ95" i="1"/>
  <c r="CI95" i="1"/>
  <c r="O96" i="1"/>
  <c r="S95" i="1"/>
  <c r="R95" i="1"/>
  <c r="CQ95" i="1"/>
  <c r="CP95" i="1"/>
  <c r="AT96" i="1"/>
  <c r="AV95" i="1"/>
  <c r="AW95" i="1"/>
  <c r="CL97" i="1"/>
  <c r="CO96" i="1"/>
  <c r="CN96" i="1"/>
  <c r="AG92" i="1"/>
  <c r="AI92" i="1"/>
  <c r="U94" i="1"/>
  <c r="AD94" i="1"/>
  <c r="BL96" i="1"/>
  <c r="BI97" i="1"/>
  <c r="BK96" i="1"/>
  <c r="T94" i="1"/>
  <c r="AF93" i="1"/>
  <c r="AH93" i="1" s="1"/>
  <c r="AE93" i="1"/>
  <c r="Q101" i="1"/>
  <c r="BZ98" i="1"/>
  <c r="CA98" i="1"/>
  <c r="CB97" i="1"/>
  <c r="CC97" i="1"/>
  <c r="BX99" i="1"/>
  <c r="BS99" i="1"/>
  <c r="BV98" i="1"/>
  <c r="BU98" i="1"/>
  <c r="BN99" i="1"/>
  <c r="BQ98" i="1"/>
  <c r="BP98" i="1"/>
  <c r="BB99" i="1" l="1"/>
  <c r="AY100" i="1"/>
  <c r="BA99" i="1"/>
  <c r="BD97" i="1"/>
  <c r="BG96" i="1"/>
  <c r="BF96" i="1"/>
  <c r="T95" i="1"/>
  <c r="CH97" i="1"/>
  <c r="CG97" i="1"/>
  <c r="CE98" i="1"/>
  <c r="CJ96" i="1"/>
  <c r="CI96" i="1"/>
  <c r="AF94" i="1"/>
  <c r="AH94" i="1" s="1"/>
  <c r="AE94" i="1"/>
  <c r="AI93" i="1"/>
  <c r="AG93" i="1"/>
  <c r="AT97" i="1"/>
  <c r="AV96" i="1"/>
  <c r="AW96" i="1"/>
  <c r="CQ96" i="1"/>
  <c r="CP96" i="1"/>
  <c r="AD95" i="1"/>
  <c r="U95" i="1"/>
  <c r="BL97" i="1"/>
  <c r="BK97" i="1"/>
  <c r="BI98" i="1"/>
  <c r="CO97" i="1"/>
  <c r="CN97" i="1"/>
  <c r="CL98" i="1"/>
  <c r="R96" i="1"/>
  <c r="O97" i="1"/>
  <c r="S96" i="1"/>
  <c r="Q102" i="1"/>
  <c r="BZ99" i="1"/>
  <c r="CA99" i="1"/>
  <c r="CC98" i="1"/>
  <c r="CB98" i="1"/>
  <c r="BX100" i="1"/>
  <c r="BV99" i="1"/>
  <c r="BS100" i="1"/>
  <c r="BU99" i="1"/>
  <c r="BQ99" i="1"/>
  <c r="BP99" i="1"/>
  <c r="BN100" i="1"/>
  <c r="AY101" i="1" l="1"/>
  <c r="BB100" i="1"/>
  <c r="BA100" i="1"/>
  <c r="BG97" i="1"/>
  <c r="BD98" i="1"/>
  <c r="BF97" i="1"/>
  <c r="CH98" i="1"/>
  <c r="CE99" i="1"/>
  <c r="CG98" i="1"/>
  <c r="CI97" i="1"/>
  <c r="CJ97" i="1"/>
  <c r="AW97" i="1"/>
  <c r="AV97" i="1"/>
  <c r="AT98" i="1"/>
  <c r="U96" i="1"/>
  <c r="AD96" i="1"/>
  <c r="CQ97" i="1"/>
  <c r="CP97" i="1"/>
  <c r="S97" i="1"/>
  <c r="O98" i="1"/>
  <c r="R97" i="1"/>
  <c r="T96" i="1"/>
  <c r="AF95" i="1"/>
  <c r="AH95" i="1" s="1"/>
  <c r="AE95" i="1"/>
  <c r="BL98" i="1"/>
  <c r="BI99" i="1"/>
  <c r="BK98" i="1"/>
  <c r="CO98" i="1"/>
  <c r="CN98" i="1"/>
  <c r="CL99" i="1"/>
  <c r="AG94" i="1"/>
  <c r="AI94" i="1"/>
  <c r="Q103" i="1"/>
  <c r="BZ100" i="1"/>
  <c r="CA100" i="1"/>
  <c r="CC99" i="1"/>
  <c r="CB99" i="1"/>
  <c r="BX101" i="1"/>
  <c r="BS101" i="1"/>
  <c r="BV100" i="1"/>
  <c r="BU100" i="1"/>
  <c r="BN101" i="1"/>
  <c r="BQ100" i="1"/>
  <c r="BP100" i="1"/>
  <c r="AY102" i="1" l="1"/>
  <c r="BA101" i="1"/>
  <c r="BB101" i="1"/>
  <c r="BF98" i="1"/>
  <c r="BD99" i="1"/>
  <c r="BG98" i="1"/>
  <c r="CI98" i="1"/>
  <c r="CJ98" i="1"/>
  <c r="CG99" i="1"/>
  <c r="CH99" i="1"/>
  <c r="CE100" i="1"/>
  <c r="BL99" i="1"/>
  <c r="BK99" i="1"/>
  <c r="BI100" i="1"/>
  <c r="AF96" i="1"/>
  <c r="AH96" i="1" s="1"/>
  <c r="AE96" i="1"/>
  <c r="AI95" i="1"/>
  <c r="AG95" i="1"/>
  <c r="CL100" i="1"/>
  <c r="CO99" i="1"/>
  <c r="CN99" i="1"/>
  <c r="AV98" i="1"/>
  <c r="AW98" i="1"/>
  <c r="AT99" i="1"/>
  <c r="U97" i="1"/>
  <c r="AD97" i="1"/>
  <c r="CP98" i="1"/>
  <c r="CQ98" i="1"/>
  <c r="T97" i="1"/>
  <c r="O99" i="1"/>
  <c r="R98" i="1"/>
  <c r="S98" i="1"/>
  <c r="Q104" i="1"/>
  <c r="BZ101" i="1"/>
  <c r="CA101" i="1"/>
  <c r="CC100" i="1"/>
  <c r="CB100" i="1"/>
  <c r="BX102" i="1"/>
  <c r="BV101" i="1"/>
  <c r="BU101" i="1"/>
  <c r="BS102" i="1"/>
  <c r="BQ101" i="1"/>
  <c r="BP101" i="1"/>
  <c r="BN102" i="1"/>
  <c r="AY103" i="1" l="1"/>
  <c r="BB102" i="1"/>
  <c r="BA102" i="1"/>
  <c r="BD100" i="1"/>
  <c r="BG99" i="1"/>
  <c r="BF99" i="1"/>
  <c r="CH100" i="1"/>
  <c r="CG100" i="1"/>
  <c r="CE101" i="1"/>
  <c r="CJ99" i="1"/>
  <c r="CI99" i="1"/>
  <c r="CO100" i="1"/>
  <c r="CL101" i="1"/>
  <c r="CN100" i="1"/>
  <c r="AF97" i="1"/>
  <c r="AH97" i="1" s="1"/>
  <c r="AE97" i="1"/>
  <c r="AD98" i="1"/>
  <c r="U98" i="1"/>
  <c r="AW99" i="1"/>
  <c r="AV99" i="1"/>
  <c r="AT100" i="1"/>
  <c r="T98" i="1"/>
  <c r="AI96" i="1"/>
  <c r="AG96" i="1"/>
  <c r="R99" i="1"/>
  <c r="O100" i="1"/>
  <c r="S99" i="1"/>
  <c r="BL100" i="1"/>
  <c r="BI101" i="1"/>
  <c r="BK100" i="1"/>
  <c r="CQ99" i="1"/>
  <c r="CP99" i="1"/>
  <c r="Q105" i="1"/>
  <c r="BZ102" i="1"/>
  <c r="CA102" i="1"/>
  <c r="CC101" i="1"/>
  <c r="CB101" i="1"/>
  <c r="BX103" i="1"/>
  <c r="BS103" i="1"/>
  <c r="BV102" i="1"/>
  <c r="BU102" i="1"/>
  <c r="BN103" i="1"/>
  <c r="BQ102" i="1"/>
  <c r="BP102" i="1"/>
  <c r="AY104" i="1" l="1"/>
  <c r="BB103" i="1"/>
  <c r="BA103" i="1"/>
  <c r="BF100" i="1"/>
  <c r="BG100" i="1"/>
  <c r="BD101" i="1"/>
  <c r="CG101" i="1"/>
  <c r="CH101" i="1"/>
  <c r="CE102" i="1"/>
  <c r="CJ100" i="1"/>
  <c r="CI100" i="1"/>
  <c r="S100" i="1"/>
  <c r="O101" i="1"/>
  <c r="R100" i="1"/>
  <c r="AI97" i="1"/>
  <c r="AG97" i="1"/>
  <c r="U99" i="1"/>
  <c r="AD99" i="1"/>
  <c r="T99" i="1"/>
  <c r="CQ100" i="1"/>
  <c r="CP100" i="1"/>
  <c r="BL101" i="1"/>
  <c r="BI102" i="1"/>
  <c r="BK101" i="1"/>
  <c r="AT101" i="1"/>
  <c r="AV100" i="1"/>
  <c r="AW100" i="1"/>
  <c r="CO101" i="1"/>
  <c r="CN101" i="1"/>
  <c r="CL102" i="1"/>
  <c r="AF98" i="1"/>
  <c r="AH98" i="1" s="1"/>
  <c r="AE98" i="1"/>
  <c r="Q106" i="1"/>
  <c r="BZ103" i="1"/>
  <c r="CA103" i="1"/>
  <c r="CC102" i="1"/>
  <c r="CB102" i="1"/>
  <c r="BX104" i="1"/>
  <c r="BV103" i="1"/>
  <c r="BU103" i="1"/>
  <c r="BS104" i="1"/>
  <c r="BQ103" i="1"/>
  <c r="BN104" i="1"/>
  <c r="BP103" i="1"/>
  <c r="BB104" i="1" l="1"/>
  <c r="AY105" i="1"/>
  <c r="BA104" i="1"/>
  <c r="BD102" i="1"/>
  <c r="BG101" i="1"/>
  <c r="BF101" i="1"/>
  <c r="CG102" i="1"/>
  <c r="CH102" i="1"/>
  <c r="CE103" i="1"/>
  <c r="CJ101" i="1"/>
  <c r="CI101" i="1"/>
  <c r="T100" i="1"/>
  <c r="AF99" i="1"/>
  <c r="AH99" i="1" s="1"/>
  <c r="AE99" i="1"/>
  <c r="AG98" i="1"/>
  <c r="AI98" i="1"/>
  <c r="BL102" i="1"/>
  <c r="BI103" i="1"/>
  <c r="BK102" i="1"/>
  <c r="CN102" i="1"/>
  <c r="CO102" i="1"/>
  <c r="CL103" i="1"/>
  <c r="AV101" i="1"/>
  <c r="AW101" i="1"/>
  <c r="AT102" i="1"/>
  <c r="CQ101" i="1"/>
  <c r="CP101" i="1"/>
  <c r="O102" i="1"/>
  <c r="S101" i="1"/>
  <c r="R101" i="1"/>
  <c r="AD100" i="1"/>
  <c r="U100" i="1"/>
  <c r="Q107" i="1"/>
  <c r="CA104" i="1"/>
  <c r="BZ104" i="1"/>
  <c r="CC103" i="1"/>
  <c r="CB103" i="1"/>
  <c r="BX105" i="1"/>
  <c r="BS105" i="1"/>
  <c r="BV104" i="1"/>
  <c r="BU104" i="1"/>
  <c r="BN105" i="1"/>
  <c r="BQ104" i="1"/>
  <c r="BP104" i="1"/>
  <c r="AY106" i="1" l="1"/>
  <c r="BB105" i="1"/>
  <c r="BA105" i="1"/>
  <c r="BF102" i="1"/>
  <c r="BG102" i="1"/>
  <c r="BD103" i="1"/>
  <c r="CH103" i="1"/>
  <c r="CG103" i="1"/>
  <c r="CE104" i="1"/>
  <c r="CI102" i="1"/>
  <c r="CJ102" i="1"/>
  <c r="CQ102" i="1"/>
  <c r="CP102" i="1"/>
  <c r="AW102" i="1"/>
  <c r="AT103" i="1"/>
  <c r="AV102" i="1"/>
  <c r="BL103" i="1"/>
  <c r="BK103" i="1"/>
  <c r="BI104" i="1"/>
  <c r="AF100" i="1"/>
  <c r="AH100" i="1" s="1"/>
  <c r="AE100" i="1"/>
  <c r="T101" i="1"/>
  <c r="CO103" i="1"/>
  <c r="CN103" i="1"/>
  <c r="CL104" i="1"/>
  <c r="O103" i="1"/>
  <c r="R102" i="1"/>
  <c r="S102" i="1"/>
  <c r="AD101" i="1"/>
  <c r="U101" i="1"/>
  <c r="AI99" i="1"/>
  <c r="AG99" i="1"/>
  <c r="Q108" i="1"/>
  <c r="BZ105" i="1"/>
  <c r="CA105" i="1"/>
  <c r="CC104" i="1"/>
  <c r="CB104" i="1"/>
  <c r="BX106" i="1"/>
  <c r="BV105" i="1"/>
  <c r="BU105" i="1"/>
  <c r="BS106" i="1"/>
  <c r="BQ105" i="1"/>
  <c r="BP105" i="1"/>
  <c r="BN106" i="1"/>
  <c r="AY107" i="1" l="1"/>
  <c r="BB106" i="1"/>
  <c r="BA106" i="1"/>
  <c r="BD104" i="1"/>
  <c r="BG103" i="1"/>
  <c r="BF103" i="1"/>
  <c r="CH104" i="1"/>
  <c r="CG104" i="1"/>
  <c r="CE105" i="1"/>
  <c r="CJ103" i="1"/>
  <c r="CI103" i="1"/>
  <c r="U102" i="1"/>
  <c r="AD102" i="1"/>
  <c r="T102" i="1"/>
  <c r="BL104" i="1"/>
  <c r="BK104" i="1"/>
  <c r="BI105" i="1"/>
  <c r="O104" i="1"/>
  <c r="R103" i="1"/>
  <c r="S103" i="1"/>
  <c r="CQ103" i="1"/>
  <c r="CP103" i="1"/>
  <c r="AT104" i="1"/>
  <c r="AV103" i="1"/>
  <c r="AW103" i="1"/>
  <c r="CO104" i="1"/>
  <c r="CL105" i="1"/>
  <c r="CN104" i="1"/>
  <c r="AI100" i="1"/>
  <c r="AG100" i="1"/>
  <c r="AF101" i="1"/>
  <c r="AH101" i="1" s="1"/>
  <c r="AE101" i="1"/>
  <c r="Q109" i="1"/>
  <c r="BZ106" i="1"/>
  <c r="CA106" i="1"/>
  <c r="CC105" i="1"/>
  <c r="CB105" i="1"/>
  <c r="BX107" i="1"/>
  <c r="BS107" i="1"/>
  <c r="BV106" i="1"/>
  <c r="BU106" i="1"/>
  <c r="BN107" i="1"/>
  <c r="BQ106" i="1"/>
  <c r="BP106" i="1"/>
  <c r="BA107" i="1" l="1"/>
  <c r="AY108" i="1"/>
  <c r="BB107" i="1"/>
  <c r="BG104" i="1"/>
  <c r="BF104" i="1"/>
  <c r="BD105" i="1"/>
  <c r="T103" i="1"/>
  <c r="CH105" i="1"/>
  <c r="CE106" i="1"/>
  <c r="CG105" i="1"/>
  <c r="CJ104" i="1"/>
  <c r="CI104" i="1"/>
  <c r="CO105" i="1"/>
  <c r="CN105" i="1"/>
  <c r="CL106" i="1"/>
  <c r="O105" i="1"/>
  <c r="R104" i="1"/>
  <c r="S104" i="1"/>
  <c r="BL105" i="1"/>
  <c r="BI106" i="1"/>
  <c r="BK105" i="1"/>
  <c r="AI101" i="1"/>
  <c r="AG101" i="1"/>
  <c r="AW104" i="1"/>
  <c r="AT105" i="1"/>
  <c r="AV104" i="1"/>
  <c r="AF102" i="1"/>
  <c r="AH102" i="1" s="1"/>
  <c r="AE102" i="1"/>
  <c r="CP104" i="1"/>
  <c r="CQ104" i="1"/>
  <c r="U103" i="1"/>
  <c r="AD103" i="1"/>
  <c r="Q110" i="1"/>
  <c r="BZ107" i="1"/>
  <c r="CA107" i="1"/>
  <c r="CC106" i="1"/>
  <c r="CB106" i="1"/>
  <c r="BX108" i="1"/>
  <c r="BV107" i="1"/>
  <c r="BU107" i="1"/>
  <c r="BS108" i="1"/>
  <c r="BQ107" i="1"/>
  <c r="BP107" i="1"/>
  <c r="BN108" i="1"/>
  <c r="AY109" i="1" l="1"/>
  <c r="BA108" i="1"/>
  <c r="BB108" i="1"/>
  <c r="BD106" i="1"/>
  <c r="BG105" i="1"/>
  <c r="BF105" i="1"/>
  <c r="CH106" i="1"/>
  <c r="CG106" i="1"/>
  <c r="CE107" i="1"/>
  <c r="BL106" i="1"/>
  <c r="BK106" i="1"/>
  <c r="BI107" i="1"/>
  <c r="AI102" i="1"/>
  <c r="AG102" i="1"/>
  <c r="AT106" i="1"/>
  <c r="AW105" i="1"/>
  <c r="AV105" i="1"/>
  <c r="T104" i="1"/>
  <c r="U104" i="1"/>
  <c r="AD104" i="1"/>
  <c r="AF103" i="1"/>
  <c r="AH103" i="1" s="1"/>
  <c r="AE103" i="1"/>
  <c r="O106" i="1"/>
  <c r="R105" i="1"/>
  <c r="S105" i="1"/>
  <c r="CO106" i="1"/>
  <c r="CN106" i="1"/>
  <c r="CL107" i="1"/>
  <c r="CQ105" i="1"/>
  <c r="CP105" i="1"/>
  <c r="Q111" i="1"/>
  <c r="CA108" i="1"/>
  <c r="BZ108" i="1"/>
  <c r="CC107" i="1"/>
  <c r="CB107" i="1"/>
  <c r="BX109" i="1"/>
  <c r="BS109" i="1"/>
  <c r="BV108" i="1"/>
  <c r="BU108" i="1"/>
  <c r="BN109" i="1"/>
  <c r="BQ108" i="1"/>
  <c r="BP108" i="1"/>
  <c r="BA109" i="1" l="1"/>
  <c r="AY110" i="1"/>
  <c r="BB109" i="1"/>
  <c r="BG106" i="1"/>
  <c r="BF106" i="1"/>
  <c r="BD107" i="1"/>
  <c r="CG107" i="1"/>
  <c r="CH107" i="1"/>
  <c r="CE108" i="1"/>
  <c r="AD105" i="1"/>
  <c r="U105" i="1"/>
  <c r="T105" i="1"/>
  <c r="AG103" i="1"/>
  <c r="AI103" i="1"/>
  <c r="CL108" i="1"/>
  <c r="CO107" i="1"/>
  <c r="CN107" i="1"/>
  <c r="AF104" i="1"/>
  <c r="AH104" i="1" s="1"/>
  <c r="AE104" i="1"/>
  <c r="BL107" i="1"/>
  <c r="BK107" i="1"/>
  <c r="BI108" i="1"/>
  <c r="AV106" i="1"/>
  <c r="AW106" i="1"/>
  <c r="AT107" i="1"/>
  <c r="CQ106" i="1"/>
  <c r="CP106" i="1"/>
  <c r="O107" i="1"/>
  <c r="S106" i="1"/>
  <c r="R106" i="1"/>
  <c r="Q112" i="1"/>
  <c r="BZ109" i="1"/>
  <c r="CA109" i="1"/>
  <c r="CC108" i="1"/>
  <c r="CB108" i="1"/>
  <c r="BX110" i="1"/>
  <c r="BV109" i="1"/>
  <c r="BU109" i="1"/>
  <c r="BS110" i="1"/>
  <c r="BQ109" i="1"/>
  <c r="BP109" i="1"/>
  <c r="BN110" i="1"/>
  <c r="AY111" i="1" l="1"/>
  <c r="BA110" i="1"/>
  <c r="BB110" i="1"/>
  <c r="BF107" i="1"/>
  <c r="BD108" i="1"/>
  <c r="BG107" i="1"/>
  <c r="CH108" i="1"/>
  <c r="CE109" i="1"/>
  <c r="CG108" i="1"/>
  <c r="T106" i="1"/>
  <c r="AT108" i="1"/>
  <c r="AV107" i="1"/>
  <c r="AW107" i="1"/>
  <c r="CP107" i="1"/>
  <c r="CQ107" i="1"/>
  <c r="BL108" i="1"/>
  <c r="BK108" i="1"/>
  <c r="BI109" i="1"/>
  <c r="U106" i="1"/>
  <c r="AD106" i="1"/>
  <c r="O108" i="1"/>
  <c r="R107" i="1"/>
  <c r="S107" i="1"/>
  <c r="CL109" i="1"/>
  <c r="CO108" i="1"/>
  <c r="CN108" i="1"/>
  <c r="AG104" i="1"/>
  <c r="AI104" i="1"/>
  <c r="AF105" i="1"/>
  <c r="AH105" i="1" s="1"/>
  <c r="AE105" i="1"/>
  <c r="Q113" i="1"/>
  <c r="BZ110" i="1"/>
  <c r="CA110" i="1"/>
  <c r="CC109" i="1"/>
  <c r="CB109" i="1"/>
  <c r="BX111" i="1"/>
  <c r="BS111" i="1"/>
  <c r="BV110" i="1"/>
  <c r="BU110" i="1"/>
  <c r="BN111" i="1"/>
  <c r="BQ110" i="1"/>
  <c r="BP110" i="1"/>
  <c r="BB111" i="1" l="1"/>
  <c r="BA111" i="1"/>
  <c r="BG108" i="1"/>
  <c r="BF108" i="1"/>
  <c r="BD109" i="1"/>
  <c r="CH109" i="1"/>
  <c r="CE110" i="1"/>
  <c r="CG109" i="1"/>
  <c r="CQ108" i="1"/>
  <c r="CP108" i="1"/>
  <c r="BL109" i="1"/>
  <c r="BK109" i="1"/>
  <c r="BI110" i="1"/>
  <c r="CO109" i="1"/>
  <c r="CN109" i="1"/>
  <c r="CL110" i="1"/>
  <c r="AI105" i="1"/>
  <c r="AG105" i="1"/>
  <c r="O109" i="1"/>
  <c r="S108" i="1"/>
  <c r="R108" i="1"/>
  <c r="AD107" i="1"/>
  <c r="U107" i="1"/>
  <c r="AF106" i="1"/>
  <c r="AH106" i="1" s="1"/>
  <c r="AE106" i="1"/>
  <c r="T107" i="1"/>
  <c r="AV108" i="1"/>
  <c r="AT109" i="1"/>
  <c r="AW108" i="1"/>
  <c r="Q114" i="1"/>
  <c r="BZ111" i="1"/>
  <c r="CA111" i="1"/>
  <c r="CC110" i="1"/>
  <c r="CB110" i="1"/>
  <c r="BV111" i="1"/>
  <c r="BU111" i="1"/>
  <c r="BQ111" i="1"/>
  <c r="BP111" i="1"/>
  <c r="T108" i="1" l="1"/>
  <c r="BD110" i="1"/>
  <c r="BG109" i="1"/>
  <c r="BF109" i="1"/>
  <c r="CH110" i="1"/>
  <c r="CE111" i="1"/>
  <c r="CG110" i="1"/>
  <c r="AI106" i="1"/>
  <c r="AG106" i="1"/>
  <c r="CO110" i="1"/>
  <c r="CN110" i="1"/>
  <c r="CL111" i="1"/>
  <c r="CQ109" i="1"/>
  <c r="CP109" i="1"/>
  <c r="BL110" i="1"/>
  <c r="BI111" i="1"/>
  <c r="BK110" i="1"/>
  <c r="AT110" i="1"/>
  <c r="AV109" i="1"/>
  <c r="AW109" i="1"/>
  <c r="AD108" i="1"/>
  <c r="U108" i="1"/>
  <c r="S109" i="1"/>
  <c r="O110" i="1"/>
  <c r="R109" i="1"/>
  <c r="AF107" i="1"/>
  <c r="AH107" i="1" s="1"/>
  <c r="AE107" i="1"/>
  <c r="Q115" i="1"/>
  <c r="CC111" i="1"/>
  <c r="CB111" i="1"/>
  <c r="BD111" i="1" l="1"/>
  <c r="BG110" i="1"/>
  <c r="BF110" i="1"/>
  <c r="CG111" i="1"/>
  <c r="CH111" i="1"/>
  <c r="CO111" i="1"/>
  <c r="CN111" i="1"/>
  <c r="CP110" i="1"/>
  <c r="CQ110" i="1"/>
  <c r="AF108" i="1"/>
  <c r="AH108" i="1" s="1"/>
  <c r="AE108" i="1"/>
  <c r="AI107" i="1"/>
  <c r="AG107" i="1"/>
  <c r="AT111" i="1"/>
  <c r="AV110" i="1"/>
  <c r="AW110" i="1"/>
  <c r="T109" i="1"/>
  <c r="U109" i="1"/>
  <c r="AD109" i="1"/>
  <c r="S110" i="1"/>
  <c r="O111" i="1"/>
  <c r="R110" i="1"/>
  <c r="BL111" i="1"/>
  <c r="BK111" i="1"/>
  <c r="Q116" i="1"/>
  <c r="BF111" i="1" l="1"/>
  <c r="BG111" i="1"/>
  <c r="AD110" i="1"/>
  <c r="U110" i="1"/>
  <c r="AI108" i="1"/>
  <c r="AG108" i="1"/>
  <c r="O112" i="1"/>
  <c r="R111" i="1"/>
  <c r="S111" i="1"/>
  <c r="CQ111" i="1"/>
  <c r="CP111" i="1"/>
  <c r="AF109" i="1"/>
  <c r="AH109" i="1" s="1"/>
  <c r="AE109" i="1"/>
  <c r="T110" i="1"/>
  <c r="AW111" i="1"/>
  <c r="AV111" i="1"/>
  <c r="Q117" i="1"/>
  <c r="T111" i="1" l="1"/>
  <c r="U111" i="1"/>
  <c r="AD111" i="1"/>
  <c r="O113" i="1"/>
  <c r="R112" i="1"/>
  <c r="S112" i="1"/>
  <c r="AI109" i="1"/>
  <c r="AG109" i="1"/>
  <c r="AF110" i="1"/>
  <c r="AH110" i="1" s="1"/>
  <c r="AE110" i="1"/>
  <c r="Q118" i="1"/>
  <c r="U112" i="1" l="1"/>
  <c r="AD112" i="1"/>
  <c r="T112" i="1"/>
  <c r="O114" i="1"/>
  <c r="S113" i="1"/>
  <c r="R113" i="1"/>
  <c r="AI110" i="1"/>
  <c r="AG110" i="1"/>
  <c r="AF111" i="1"/>
  <c r="AH111" i="1" s="1"/>
  <c r="AE111" i="1"/>
  <c r="Q119" i="1"/>
  <c r="T113" i="1" l="1"/>
  <c r="AD113" i="1"/>
  <c r="U113" i="1"/>
  <c r="O115" i="1"/>
  <c r="R114" i="1"/>
  <c r="S114" i="1"/>
  <c r="AF112" i="1"/>
  <c r="AH112" i="1" s="1"/>
  <c r="AE112" i="1"/>
  <c r="AI111" i="1"/>
  <c r="AG111" i="1"/>
  <c r="Q120" i="1"/>
  <c r="T114" i="1" l="1"/>
  <c r="AD114" i="1"/>
  <c r="U114" i="1"/>
  <c r="O116" i="1"/>
  <c r="S115" i="1"/>
  <c r="R115" i="1"/>
  <c r="AG112" i="1"/>
  <c r="AI112" i="1"/>
  <c r="AF113" i="1"/>
  <c r="AH113" i="1" s="1"/>
  <c r="AE113" i="1"/>
  <c r="Q121" i="1"/>
  <c r="T115" i="1" l="1"/>
  <c r="R116" i="1"/>
  <c r="S116" i="1"/>
  <c r="O117" i="1"/>
  <c r="AD115" i="1"/>
  <c r="U115" i="1"/>
  <c r="AF114" i="1"/>
  <c r="AH114" i="1" s="1"/>
  <c r="AE114" i="1"/>
  <c r="AI113" i="1"/>
  <c r="AG113" i="1"/>
  <c r="Q122" i="1"/>
  <c r="AF115" i="1" l="1"/>
  <c r="AH115" i="1" s="1"/>
  <c r="AE115" i="1"/>
  <c r="AI114" i="1"/>
  <c r="AG114" i="1"/>
  <c r="R117" i="1"/>
  <c r="O118" i="1"/>
  <c r="S117" i="1"/>
  <c r="U116" i="1"/>
  <c r="AD116" i="1"/>
  <c r="T116" i="1"/>
  <c r="Q123" i="1"/>
  <c r="S118" i="1" l="1"/>
  <c r="R118" i="1"/>
  <c r="O119" i="1"/>
  <c r="T117" i="1"/>
  <c r="U117" i="1"/>
  <c r="AD117" i="1"/>
  <c r="AF116" i="1"/>
  <c r="AH116" i="1" s="1"/>
  <c r="AE116" i="1"/>
  <c r="AI115" i="1"/>
  <c r="AG115" i="1"/>
  <c r="Q124" i="1"/>
  <c r="T118" i="1" l="1"/>
  <c r="AF117" i="1"/>
  <c r="AH117" i="1" s="1"/>
  <c r="AE117" i="1"/>
  <c r="S119" i="1"/>
  <c r="O120" i="1"/>
  <c r="R119" i="1"/>
  <c r="AI116" i="1"/>
  <c r="AG116" i="1"/>
  <c r="U118" i="1"/>
  <c r="AD118" i="1"/>
  <c r="Q125" i="1"/>
  <c r="T119" i="1" l="1"/>
  <c r="O121" i="1"/>
  <c r="R120" i="1"/>
  <c r="S120" i="1"/>
  <c r="AD119" i="1"/>
  <c r="U119" i="1"/>
  <c r="AF118" i="1"/>
  <c r="AH118" i="1" s="1"/>
  <c r="AE118" i="1"/>
  <c r="AI117" i="1"/>
  <c r="AG117" i="1"/>
  <c r="Q126" i="1"/>
  <c r="AF119" i="1" l="1"/>
  <c r="AH119" i="1" s="1"/>
  <c r="AE119" i="1"/>
  <c r="AD120" i="1"/>
  <c r="U120" i="1"/>
  <c r="T120" i="1"/>
  <c r="AI118" i="1"/>
  <c r="AG118" i="1"/>
  <c r="S121" i="1"/>
  <c r="O122" i="1"/>
  <c r="R121" i="1"/>
  <c r="Q127" i="1"/>
  <c r="U121" i="1" l="1"/>
  <c r="AD121" i="1"/>
  <c r="AF120" i="1"/>
  <c r="AH120" i="1" s="1"/>
  <c r="AE120" i="1"/>
  <c r="T121" i="1"/>
  <c r="S122" i="1"/>
  <c r="R122" i="1"/>
  <c r="O123" i="1"/>
  <c r="AI119" i="1"/>
  <c r="AG119" i="1"/>
  <c r="Q128" i="1"/>
  <c r="T122" i="1" l="1"/>
  <c r="AD122" i="1"/>
  <c r="U122" i="1"/>
  <c r="AI120" i="1"/>
  <c r="AG120" i="1"/>
  <c r="AF121" i="1"/>
  <c r="AH121" i="1" s="1"/>
  <c r="AE121" i="1"/>
  <c r="S123" i="1"/>
  <c r="O124" i="1"/>
  <c r="R123" i="1"/>
  <c r="Q129" i="1"/>
  <c r="R124" i="1" l="1"/>
  <c r="S124" i="1"/>
  <c r="O125" i="1"/>
  <c r="AD123" i="1"/>
  <c r="U123" i="1"/>
  <c r="AG121" i="1"/>
  <c r="AI121" i="1"/>
  <c r="T123" i="1"/>
  <c r="AF122" i="1"/>
  <c r="AH122" i="1" s="1"/>
  <c r="AE122" i="1"/>
  <c r="Q130" i="1"/>
  <c r="AF123" i="1" l="1"/>
  <c r="AH123" i="1" s="1"/>
  <c r="AE123" i="1"/>
  <c r="S125" i="1"/>
  <c r="R125" i="1"/>
  <c r="O126" i="1"/>
  <c r="U124" i="1"/>
  <c r="AD124" i="1"/>
  <c r="AI122" i="1"/>
  <c r="AG122" i="1"/>
  <c r="T124" i="1"/>
  <c r="Q131" i="1"/>
  <c r="T125" i="1" l="1"/>
  <c r="AF124" i="1"/>
  <c r="AH124" i="1" s="1"/>
  <c r="AE124" i="1"/>
  <c r="AD125" i="1"/>
  <c r="U125" i="1"/>
  <c r="O127" i="1"/>
  <c r="S126" i="1"/>
  <c r="R126" i="1"/>
  <c r="AG123" i="1"/>
  <c r="AI123" i="1"/>
  <c r="Q132" i="1"/>
  <c r="T126" i="1" l="1"/>
  <c r="AD126" i="1"/>
  <c r="U126" i="1"/>
  <c r="AF125" i="1"/>
  <c r="AH125" i="1" s="1"/>
  <c r="AE125" i="1"/>
  <c r="S127" i="1"/>
  <c r="R127" i="1"/>
  <c r="O128" i="1"/>
  <c r="AI124" i="1"/>
  <c r="AG124" i="1"/>
  <c r="Q133" i="1"/>
  <c r="T127" i="1" l="1"/>
  <c r="S128" i="1"/>
  <c r="O129" i="1"/>
  <c r="R128" i="1"/>
  <c r="AI125" i="1"/>
  <c r="AG125" i="1"/>
  <c r="U127" i="1"/>
  <c r="AD127" i="1"/>
  <c r="AF126" i="1"/>
  <c r="AH126" i="1" s="1"/>
  <c r="AE126" i="1"/>
  <c r="Q134" i="1"/>
  <c r="T128" i="1" l="1"/>
  <c r="AF127" i="1"/>
  <c r="AH127" i="1" s="1"/>
  <c r="AE127" i="1"/>
  <c r="O130" i="1"/>
  <c r="S129" i="1"/>
  <c r="R129" i="1"/>
  <c r="AI126" i="1"/>
  <c r="AG126" i="1"/>
  <c r="U128" i="1"/>
  <c r="AD128" i="1"/>
  <c r="Q135" i="1"/>
  <c r="T129" i="1" l="1"/>
  <c r="AD129" i="1"/>
  <c r="U129" i="1"/>
  <c r="S130" i="1"/>
  <c r="O131" i="1"/>
  <c r="R130" i="1"/>
  <c r="AF128" i="1"/>
  <c r="AH128" i="1" s="1"/>
  <c r="AE128" i="1"/>
  <c r="AI127" i="1"/>
  <c r="AG127" i="1"/>
  <c r="Q136" i="1"/>
  <c r="T130" i="1" l="1"/>
  <c r="R131" i="1"/>
  <c r="S131" i="1"/>
  <c r="O132" i="1"/>
  <c r="AD130" i="1"/>
  <c r="U130" i="1"/>
  <c r="AG128" i="1"/>
  <c r="AI128" i="1"/>
  <c r="AF129" i="1"/>
  <c r="AH129" i="1" s="1"/>
  <c r="AE129" i="1"/>
  <c r="Q137" i="1"/>
  <c r="AF130" i="1" l="1"/>
  <c r="AH130" i="1" s="1"/>
  <c r="AE130" i="1"/>
  <c r="AI129" i="1"/>
  <c r="AG129" i="1"/>
  <c r="R132" i="1"/>
  <c r="S132" i="1"/>
  <c r="O133" i="1"/>
  <c r="AD131" i="1"/>
  <c r="U131" i="1"/>
  <c r="T131" i="1"/>
  <c r="Q138" i="1"/>
  <c r="AD132" i="1" l="1"/>
  <c r="U132" i="1"/>
  <c r="AF131" i="1"/>
  <c r="AH131" i="1" s="1"/>
  <c r="AE131" i="1"/>
  <c r="T132" i="1"/>
  <c r="O134" i="1"/>
  <c r="S133" i="1"/>
  <c r="R133" i="1"/>
  <c r="AG130" i="1"/>
  <c r="AI130" i="1"/>
  <c r="Q139" i="1"/>
  <c r="T133" i="1" l="1"/>
  <c r="S134" i="1"/>
  <c r="O135" i="1"/>
  <c r="R134" i="1"/>
  <c r="AI131" i="1"/>
  <c r="AG131" i="1"/>
  <c r="U133" i="1"/>
  <c r="AD133" i="1"/>
  <c r="AF132" i="1"/>
  <c r="AH132" i="1" s="1"/>
  <c r="AE132" i="1"/>
  <c r="Q140" i="1"/>
  <c r="T134" i="1" l="1"/>
  <c r="AI132" i="1"/>
  <c r="AG132" i="1"/>
  <c r="R135" i="1"/>
  <c r="S135" i="1"/>
  <c r="O136" i="1"/>
  <c r="AF133" i="1"/>
  <c r="AH133" i="1" s="1"/>
  <c r="AE133" i="1"/>
  <c r="AD134" i="1"/>
  <c r="U134" i="1"/>
  <c r="Q141" i="1"/>
  <c r="AI133" i="1" l="1"/>
  <c r="AG133" i="1"/>
  <c r="AD135" i="1"/>
  <c r="U135" i="1"/>
  <c r="AF134" i="1"/>
  <c r="AH134" i="1" s="1"/>
  <c r="AE134" i="1"/>
  <c r="T135" i="1"/>
  <c r="O137" i="1"/>
  <c r="S136" i="1"/>
  <c r="R136" i="1"/>
  <c r="Q142" i="1"/>
  <c r="T136" i="1" l="1"/>
  <c r="AI134" i="1"/>
  <c r="AG134" i="1"/>
  <c r="AF135" i="1"/>
  <c r="AH135" i="1" s="1"/>
  <c r="AE135" i="1"/>
  <c r="S137" i="1"/>
  <c r="O138" i="1"/>
  <c r="R137" i="1"/>
  <c r="U136" i="1"/>
  <c r="AD136" i="1"/>
  <c r="Q143" i="1"/>
  <c r="T137" i="1" l="1"/>
  <c r="AI135" i="1"/>
  <c r="AG135" i="1"/>
  <c r="R138" i="1"/>
  <c r="O139" i="1"/>
  <c r="S138" i="1"/>
  <c r="AD137" i="1"/>
  <c r="U137" i="1"/>
  <c r="AF136" i="1"/>
  <c r="AH136" i="1" s="1"/>
  <c r="AE136" i="1"/>
  <c r="Q144" i="1"/>
  <c r="AI136" i="1" l="1"/>
  <c r="AG136" i="1"/>
  <c r="AD138" i="1"/>
  <c r="U138" i="1"/>
  <c r="S139" i="1"/>
  <c r="O140" i="1"/>
  <c r="R139" i="1"/>
  <c r="T138" i="1"/>
  <c r="AF137" i="1"/>
  <c r="AH137" i="1" s="1"/>
  <c r="AE137" i="1"/>
  <c r="Q145" i="1"/>
  <c r="T139" i="1" l="1"/>
  <c r="S140" i="1"/>
  <c r="O141" i="1"/>
  <c r="R140" i="1"/>
  <c r="AF138" i="1"/>
  <c r="AH138" i="1" s="1"/>
  <c r="AE138" i="1"/>
  <c r="U139" i="1"/>
  <c r="AD139" i="1"/>
  <c r="AI137" i="1"/>
  <c r="AG137" i="1"/>
  <c r="Q146" i="1"/>
  <c r="T140" i="1" l="1"/>
  <c r="AI138" i="1"/>
  <c r="AG138" i="1"/>
  <c r="AF139" i="1"/>
  <c r="AH139" i="1" s="1"/>
  <c r="AE139" i="1"/>
  <c r="O142" i="1"/>
  <c r="S141" i="1"/>
  <c r="R141" i="1"/>
  <c r="AD140" i="1"/>
  <c r="U140" i="1"/>
  <c r="Q147" i="1"/>
  <c r="T141" i="1" l="1"/>
  <c r="AD141" i="1"/>
  <c r="U141" i="1"/>
  <c r="AG139" i="1"/>
  <c r="AI139" i="1"/>
  <c r="S142" i="1"/>
  <c r="O143" i="1"/>
  <c r="R142" i="1"/>
  <c r="AF140" i="1"/>
  <c r="AH140" i="1" s="1"/>
  <c r="AE140" i="1"/>
  <c r="Q148" i="1"/>
  <c r="T142" i="1" l="1"/>
  <c r="U142" i="1"/>
  <c r="AD142" i="1"/>
  <c r="AG140" i="1"/>
  <c r="AI140" i="1"/>
  <c r="S143" i="1"/>
  <c r="R143" i="1"/>
  <c r="O144" i="1"/>
  <c r="AF141" i="1"/>
  <c r="AH141" i="1" s="1"/>
  <c r="AE141" i="1"/>
  <c r="Q149" i="1"/>
  <c r="T143" i="1" l="1"/>
  <c r="AG141" i="1"/>
  <c r="AI141" i="1"/>
  <c r="S144" i="1"/>
  <c r="O145" i="1"/>
  <c r="R144" i="1"/>
  <c r="AF142" i="1"/>
  <c r="AH142" i="1" s="1"/>
  <c r="AE142" i="1"/>
  <c r="AD143" i="1"/>
  <c r="U143" i="1"/>
  <c r="Q150" i="1"/>
  <c r="T144" i="1" l="1"/>
  <c r="AI142" i="1"/>
  <c r="AG142" i="1"/>
  <c r="S145" i="1"/>
  <c r="O146" i="1"/>
  <c r="R145" i="1"/>
  <c r="AF143" i="1"/>
  <c r="AH143" i="1" s="1"/>
  <c r="AE143" i="1"/>
  <c r="AD144" i="1"/>
  <c r="U144" i="1"/>
  <c r="Q151" i="1"/>
  <c r="T145" i="1" l="1"/>
  <c r="AF144" i="1"/>
  <c r="AH144" i="1" s="1"/>
  <c r="AE144" i="1"/>
  <c r="S146" i="1"/>
  <c r="O147" i="1"/>
  <c r="R146" i="1"/>
  <c r="AD145" i="1"/>
  <c r="U145" i="1"/>
  <c r="AG143" i="1"/>
  <c r="AI143" i="1"/>
  <c r="Q152" i="1"/>
  <c r="T146" i="1" l="1"/>
  <c r="R147" i="1"/>
  <c r="S147" i="1"/>
  <c r="O148" i="1"/>
  <c r="U146" i="1"/>
  <c r="AD146" i="1"/>
  <c r="AF145" i="1"/>
  <c r="AH145" i="1" s="1"/>
  <c r="AE145" i="1"/>
  <c r="AG144" i="1"/>
  <c r="AI144" i="1"/>
  <c r="Q153" i="1"/>
  <c r="AI145" i="1" l="1"/>
  <c r="AG145" i="1"/>
  <c r="O149" i="1"/>
  <c r="R148" i="1"/>
  <c r="S148" i="1"/>
  <c r="AD147" i="1"/>
  <c r="U147" i="1"/>
  <c r="AF146" i="1"/>
  <c r="AH146" i="1" s="1"/>
  <c r="AE146" i="1"/>
  <c r="T147" i="1"/>
  <c r="Q154" i="1"/>
  <c r="T148" i="1" l="1"/>
  <c r="AF147" i="1"/>
  <c r="AH147" i="1" s="1"/>
  <c r="AE147" i="1"/>
  <c r="S149" i="1"/>
  <c r="R149" i="1"/>
  <c r="O150" i="1"/>
  <c r="AI146" i="1"/>
  <c r="AG146" i="1"/>
  <c r="U148" i="1"/>
  <c r="AD148" i="1"/>
  <c r="Q155" i="1"/>
  <c r="T149" i="1" l="1"/>
  <c r="R150" i="1"/>
  <c r="S150" i="1"/>
  <c r="O151" i="1"/>
  <c r="AD149" i="1"/>
  <c r="U149" i="1"/>
  <c r="AF148" i="1"/>
  <c r="AH148" i="1" s="1"/>
  <c r="AE148" i="1"/>
  <c r="AG147" i="1"/>
  <c r="AI147" i="1"/>
  <c r="Q156" i="1"/>
  <c r="AF149" i="1" l="1"/>
  <c r="AH149" i="1" s="1"/>
  <c r="AE149" i="1"/>
  <c r="AI148" i="1"/>
  <c r="AG148" i="1"/>
  <c r="O152" i="1"/>
  <c r="R151" i="1"/>
  <c r="S151" i="1"/>
  <c r="U150" i="1"/>
  <c r="AD150" i="1"/>
  <c r="T150" i="1"/>
  <c r="Q157" i="1"/>
  <c r="S152" i="1" l="1"/>
  <c r="O153" i="1"/>
  <c r="R152" i="1"/>
  <c r="T151" i="1"/>
  <c r="U151" i="1"/>
  <c r="AD151" i="1"/>
  <c r="AF150" i="1"/>
  <c r="AH150" i="1" s="1"/>
  <c r="AE150" i="1"/>
  <c r="AI149" i="1"/>
  <c r="AG149" i="1"/>
  <c r="Q158" i="1"/>
  <c r="T152" i="1" l="1"/>
  <c r="AI150" i="1"/>
  <c r="AG150" i="1"/>
  <c r="AF151" i="1"/>
  <c r="AH151" i="1" s="1"/>
  <c r="AE151" i="1"/>
  <c r="S153" i="1"/>
  <c r="R153" i="1"/>
  <c r="O154" i="1"/>
  <c r="AD152" i="1"/>
  <c r="U152" i="1"/>
  <c r="Q159" i="1"/>
  <c r="T153" i="1" l="1"/>
  <c r="AF152" i="1"/>
  <c r="AH152" i="1" s="1"/>
  <c r="AE152" i="1"/>
  <c r="S154" i="1"/>
  <c r="R154" i="1"/>
  <c r="O155" i="1"/>
  <c r="AD153" i="1"/>
  <c r="U153" i="1"/>
  <c r="AG151" i="1"/>
  <c r="AI151" i="1"/>
  <c r="Q160" i="1"/>
  <c r="T154" i="1" l="1"/>
  <c r="AF153" i="1"/>
  <c r="AH153" i="1" s="1"/>
  <c r="AE153" i="1"/>
  <c r="S155" i="1"/>
  <c r="R155" i="1"/>
  <c r="O156" i="1"/>
  <c r="AD154" i="1"/>
  <c r="U154" i="1"/>
  <c r="AI152" i="1"/>
  <c r="AG152" i="1"/>
  <c r="Q161" i="1"/>
  <c r="T155" i="1" l="1"/>
  <c r="AF154" i="1"/>
  <c r="AH154" i="1" s="1"/>
  <c r="AE154" i="1"/>
  <c r="AD155" i="1"/>
  <c r="U155" i="1"/>
  <c r="S156" i="1"/>
  <c r="O157" i="1"/>
  <c r="R156" i="1"/>
  <c r="AI153" i="1"/>
  <c r="AG153" i="1"/>
  <c r="Q162" i="1"/>
  <c r="T156" i="1" l="1"/>
  <c r="S157" i="1"/>
  <c r="O158" i="1"/>
  <c r="R157" i="1"/>
  <c r="AD156" i="1"/>
  <c r="U156" i="1"/>
  <c r="AF155" i="1"/>
  <c r="AH155" i="1" s="1"/>
  <c r="AE155" i="1"/>
  <c r="AI154" i="1"/>
  <c r="AG154" i="1"/>
  <c r="Q163" i="1"/>
  <c r="AI155" i="1" l="1"/>
  <c r="AG155" i="1"/>
  <c r="AF156" i="1"/>
  <c r="AH156" i="1" s="1"/>
  <c r="AE156" i="1"/>
  <c r="T157" i="1"/>
  <c r="R158" i="1"/>
  <c r="O159" i="1"/>
  <c r="S158" i="1"/>
  <c r="AD157" i="1"/>
  <c r="U157" i="1"/>
  <c r="Q164" i="1"/>
  <c r="U158" i="1" l="1"/>
  <c r="AD158" i="1"/>
  <c r="O160" i="1"/>
  <c r="R159" i="1"/>
  <c r="S159" i="1"/>
  <c r="T158" i="1"/>
  <c r="AI156" i="1"/>
  <c r="AG156" i="1"/>
  <c r="AF157" i="1"/>
  <c r="AH157" i="1" s="1"/>
  <c r="AE157" i="1"/>
  <c r="Q165" i="1"/>
  <c r="AI157" i="1" l="1"/>
  <c r="AG157" i="1"/>
  <c r="T159" i="1"/>
  <c r="O161" i="1"/>
  <c r="S160" i="1"/>
  <c r="R160" i="1"/>
  <c r="AD159" i="1"/>
  <c r="U159" i="1"/>
  <c r="AF158" i="1"/>
  <c r="AH158" i="1" s="1"/>
  <c r="AE158" i="1"/>
  <c r="Q166" i="1"/>
  <c r="T160" i="1" l="1"/>
  <c r="AF159" i="1"/>
  <c r="AH159" i="1" s="1"/>
  <c r="AE159" i="1"/>
  <c r="U160" i="1"/>
  <c r="AD160" i="1"/>
  <c r="R161" i="1"/>
  <c r="O162" i="1"/>
  <c r="S161" i="1"/>
  <c r="AI158" i="1"/>
  <c r="AG158" i="1"/>
  <c r="Q167" i="1"/>
  <c r="AD161" i="1" l="1"/>
  <c r="U161" i="1"/>
  <c r="T161" i="1"/>
  <c r="AF160" i="1"/>
  <c r="AH160" i="1" s="1"/>
  <c r="AE160" i="1"/>
  <c r="O163" i="1"/>
  <c r="R162" i="1"/>
  <c r="S162" i="1"/>
  <c r="AI159" i="1"/>
  <c r="AG159" i="1"/>
  <c r="Q168" i="1"/>
  <c r="AD162" i="1" l="1"/>
  <c r="U162" i="1"/>
  <c r="T162" i="1"/>
  <c r="AI160" i="1"/>
  <c r="AG160" i="1"/>
  <c r="S163" i="1"/>
  <c r="O164" i="1"/>
  <c r="R163" i="1"/>
  <c r="AF161" i="1"/>
  <c r="AH161" i="1" s="1"/>
  <c r="AE161" i="1"/>
  <c r="Q169" i="1"/>
  <c r="T163" i="1" l="1"/>
  <c r="O165" i="1"/>
  <c r="R164" i="1"/>
  <c r="S164" i="1"/>
  <c r="U163" i="1"/>
  <c r="AD163" i="1"/>
  <c r="AI161" i="1"/>
  <c r="AG161" i="1"/>
  <c r="AF162" i="1"/>
  <c r="AH162" i="1" s="1"/>
  <c r="AE162" i="1"/>
  <c r="Q170" i="1"/>
  <c r="T164" i="1" l="1"/>
  <c r="AI162" i="1"/>
  <c r="AG162" i="1"/>
  <c r="AF163" i="1"/>
  <c r="AH163" i="1" s="1"/>
  <c r="AE163" i="1"/>
  <c r="AD164" i="1"/>
  <c r="U164" i="1"/>
  <c r="R165" i="1"/>
  <c r="S165" i="1"/>
  <c r="O166" i="1"/>
  <c r="Q171" i="1"/>
  <c r="AD165" i="1" l="1"/>
  <c r="U165" i="1"/>
  <c r="T165" i="1"/>
  <c r="AF164" i="1"/>
  <c r="AH164" i="1" s="1"/>
  <c r="AE164" i="1"/>
  <c r="AI163" i="1"/>
  <c r="AG163" i="1"/>
  <c r="S166" i="1"/>
  <c r="O167" i="1"/>
  <c r="R166" i="1"/>
  <c r="Q172" i="1"/>
  <c r="U166" i="1" l="1"/>
  <c r="AD166" i="1"/>
  <c r="AI164" i="1"/>
  <c r="AG164" i="1"/>
  <c r="T166" i="1"/>
  <c r="S167" i="1"/>
  <c r="R167" i="1"/>
  <c r="O168" i="1"/>
  <c r="AF165" i="1"/>
  <c r="AH165" i="1" s="1"/>
  <c r="AE165" i="1"/>
  <c r="Q173" i="1"/>
  <c r="T167" i="1" l="1"/>
  <c r="U167" i="1"/>
  <c r="AD167" i="1"/>
  <c r="S168" i="1"/>
  <c r="R168" i="1"/>
  <c r="O169" i="1"/>
  <c r="AF166" i="1"/>
  <c r="AH166" i="1" s="1"/>
  <c r="AE166" i="1"/>
  <c r="AI165" i="1"/>
  <c r="AG165" i="1"/>
  <c r="Q174" i="1"/>
  <c r="T168" i="1" l="1"/>
  <c r="AI166" i="1"/>
  <c r="AG166" i="1"/>
  <c r="S169" i="1"/>
  <c r="O170" i="1"/>
  <c r="R169" i="1"/>
  <c r="U168" i="1"/>
  <c r="AD168" i="1"/>
  <c r="AF167" i="1"/>
  <c r="AH167" i="1" s="1"/>
  <c r="AE167" i="1"/>
  <c r="Q175" i="1"/>
  <c r="T169" i="1" l="1"/>
  <c r="AF168" i="1"/>
  <c r="AH168" i="1" s="1"/>
  <c r="AE168" i="1"/>
  <c r="S170" i="1"/>
  <c r="O171" i="1"/>
  <c r="R170" i="1"/>
  <c r="AI167" i="1"/>
  <c r="AG167" i="1"/>
  <c r="AD169" i="1"/>
  <c r="U169" i="1"/>
  <c r="Q176" i="1"/>
  <c r="T170" i="1" l="1"/>
  <c r="AF169" i="1"/>
  <c r="AH169" i="1" s="1"/>
  <c r="AE169" i="1"/>
  <c r="O172" i="1"/>
  <c r="S171" i="1"/>
  <c r="R171" i="1"/>
  <c r="U170" i="1"/>
  <c r="AD170" i="1"/>
  <c r="AI168" i="1"/>
  <c r="AG168" i="1"/>
  <c r="Q177" i="1"/>
  <c r="T171" i="1" l="1"/>
  <c r="AF170" i="1"/>
  <c r="AH170" i="1" s="1"/>
  <c r="AE170" i="1"/>
  <c r="U171" i="1"/>
  <c r="AD171" i="1"/>
  <c r="S172" i="1"/>
  <c r="O173" i="1"/>
  <c r="R172" i="1"/>
  <c r="AI169" i="1"/>
  <c r="AG169" i="1"/>
  <c r="Q178" i="1"/>
  <c r="T172" i="1" l="1"/>
  <c r="AD172" i="1"/>
  <c r="U172" i="1"/>
  <c r="AF171" i="1"/>
  <c r="AH171" i="1" s="1"/>
  <c r="AE171" i="1"/>
  <c r="S173" i="1"/>
  <c r="O174" i="1"/>
  <c r="R173" i="1"/>
  <c r="AI170" i="1"/>
  <c r="AG170" i="1"/>
  <c r="Q179" i="1"/>
  <c r="T173" i="1" l="1"/>
  <c r="AD173" i="1"/>
  <c r="U173" i="1"/>
  <c r="S174" i="1"/>
  <c r="O175" i="1"/>
  <c r="R174" i="1"/>
  <c r="AI171" i="1"/>
  <c r="AG171" i="1"/>
  <c r="AF172" i="1"/>
  <c r="AH172" i="1" s="1"/>
  <c r="AE172" i="1"/>
  <c r="Q180" i="1"/>
  <c r="T174" i="1" l="1"/>
  <c r="AI172" i="1"/>
  <c r="AG172" i="1"/>
  <c r="AD174" i="1"/>
  <c r="U174" i="1"/>
  <c r="S175" i="1"/>
  <c r="O176" i="1"/>
  <c r="R175" i="1"/>
  <c r="AF173" i="1"/>
  <c r="AH173" i="1" s="1"/>
  <c r="AE173" i="1"/>
  <c r="Q181" i="1"/>
  <c r="T175" i="1" l="1"/>
  <c r="AD175" i="1"/>
  <c r="U175" i="1"/>
  <c r="AI173" i="1"/>
  <c r="AG173" i="1"/>
  <c r="R176" i="1"/>
  <c r="O177" i="1"/>
  <c r="S176" i="1"/>
  <c r="AF174" i="1"/>
  <c r="AH174" i="1" s="1"/>
  <c r="AE174" i="1"/>
  <c r="Q182" i="1"/>
  <c r="T176" i="1" l="1"/>
  <c r="AI174" i="1"/>
  <c r="AG174" i="1"/>
  <c r="R177" i="1"/>
  <c r="O178" i="1"/>
  <c r="S177" i="1"/>
  <c r="U176" i="1"/>
  <c r="AD176" i="1"/>
  <c r="AF175" i="1"/>
  <c r="AH175" i="1" s="1"/>
  <c r="AE175" i="1"/>
  <c r="Q183" i="1"/>
  <c r="AD177" i="1" l="1"/>
  <c r="U177" i="1"/>
  <c r="O179" i="1"/>
  <c r="S178" i="1"/>
  <c r="R178" i="1"/>
  <c r="T177" i="1"/>
  <c r="AF176" i="1"/>
  <c r="AH176" i="1" s="1"/>
  <c r="AE176" i="1"/>
  <c r="AI175" i="1"/>
  <c r="AG175" i="1"/>
  <c r="Q184" i="1"/>
  <c r="T178" i="1" l="1"/>
  <c r="AI176" i="1"/>
  <c r="AG176" i="1"/>
  <c r="AD178" i="1"/>
  <c r="U178" i="1"/>
  <c r="O180" i="1"/>
  <c r="R179" i="1"/>
  <c r="S179" i="1"/>
  <c r="AF177" i="1"/>
  <c r="AH177" i="1" s="1"/>
  <c r="AE177" i="1"/>
  <c r="Q185" i="1"/>
  <c r="AI177" i="1" l="1"/>
  <c r="AG177" i="1"/>
  <c r="O181" i="1"/>
  <c r="R180" i="1"/>
  <c r="S180" i="1"/>
  <c r="AD179" i="1"/>
  <c r="U179" i="1"/>
  <c r="AF178" i="1"/>
  <c r="AH178" i="1" s="1"/>
  <c r="AE178" i="1"/>
  <c r="T179" i="1"/>
  <c r="Q186" i="1"/>
  <c r="AI178" i="1" l="1"/>
  <c r="AG178" i="1"/>
  <c r="U180" i="1"/>
  <c r="AD180" i="1"/>
  <c r="T180" i="1"/>
  <c r="O182" i="1"/>
  <c r="S181" i="1"/>
  <c r="R181" i="1"/>
  <c r="AF179" i="1"/>
  <c r="AH179" i="1" s="1"/>
  <c r="AE179" i="1"/>
  <c r="Q187" i="1"/>
  <c r="T181" i="1" l="1"/>
  <c r="U181" i="1"/>
  <c r="AD181" i="1"/>
  <c r="S182" i="1"/>
  <c r="O183" i="1"/>
  <c r="R182" i="1"/>
  <c r="AF180" i="1"/>
  <c r="AH180" i="1" s="1"/>
  <c r="AE180" i="1"/>
  <c r="AI179" i="1"/>
  <c r="AG179" i="1"/>
  <c r="Q188" i="1"/>
  <c r="T182" i="1" l="1"/>
  <c r="R183" i="1"/>
  <c r="O184" i="1"/>
  <c r="S183" i="1"/>
  <c r="AI180" i="1"/>
  <c r="AG180" i="1"/>
  <c r="U182" i="1"/>
  <c r="AD182" i="1"/>
  <c r="AF181" i="1"/>
  <c r="AH181" i="1" s="1"/>
  <c r="AE181" i="1"/>
  <c r="Q189" i="1"/>
  <c r="AI181" i="1" l="1"/>
  <c r="AG181" i="1"/>
  <c r="U183" i="1"/>
  <c r="AD183" i="1"/>
  <c r="AF182" i="1"/>
  <c r="AH182" i="1" s="1"/>
  <c r="AE182" i="1"/>
  <c r="S184" i="1"/>
  <c r="O185" i="1"/>
  <c r="R184" i="1"/>
  <c r="T183" i="1"/>
  <c r="Q190" i="1"/>
  <c r="S185" i="1" l="1"/>
  <c r="O186" i="1"/>
  <c r="R185" i="1"/>
  <c r="AD184" i="1"/>
  <c r="U184" i="1"/>
  <c r="AI182" i="1"/>
  <c r="AG182" i="1"/>
  <c r="AF183" i="1"/>
  <c r="AH183" i="1" s="1"/>
  <c r="AE183" i="1"/>
  <c r="T184" i="1"/>
  <c r="Q191" i="1"/>
  <c r="T185" i="1" l="1"/>
  <c r="AI183" i="1"/>
  <c r="AG183" i="1"/>
  <c r="AF184" i="1"/>
  <c r="AH184" i="1" s="1"/>
  <c r="AE184" i="1"/>
  <c r="S186" i="1"/>
  <c r="R186" i="1"/>
  <c r="O187" i="1"/>
  <c r="AD185" i="1"/>
  <c r="U185" i="1"/>
  <c r="Q192" i="1"/>
  <c r="T186" i="1" l="1"/>
  <c r="AF185" i="1"/>
  <c r="AH185" i="1" s="1"/>
  <c r="AE185" i="1"/>
  <c r="S187" i="1"/>
  <c r="O188" i="1"/>
  <c r="R187" i="1"/>
  <c r="AD186" i="1"/>
  <c r="U186" i="1"/>
  <c r="AI184" i="1"/>
  <c r="AG184" i="1"/>
  <c r="Q193" i="1"/>
  <c r="T187" i="1" l="1"/>
  <c r="AF186" i="1"/>
  <c r="AH186" i="1" s="1"/>
  <c r="AE186" i="1"/>
  <c r="O189" i="1"/>
  <c r="R188" i="1"/>
  <c r="S188" i="1"/>
  <c r="AD187" i="1"/>
  <c r="U187" i="1"/>
  <c r="AI185" i="1"/>
  <c r="AG185" i="1"/>
  <c r="Q194" i="1"/>
  <c r="AD188" i="1" l="1"/>
  <c r="U188" i="1"/>
  <c r="AF187" i="1"/>
  <c r="AH187" i="1" s="1"/>
  <c r="AE187" i="1"/>
  <c r="T188" i="1"/>
  <c r="O190" i="1"/>
  <c r="R189" i="1"/>
  <c r="S189" i="1"/>
  <c r="AI186" i="1"/>
  <c r="AG186" i="1"/>
  <c r="Q195" i="1"/>
  <c r="AD189" i="1" l="1"/>
  <c r="U189" i="1"/>
  <c r="T189" i="1"/>
  <c r="S190" i="1"/>
  <c r="O191" i="1"/>
  <c r="R190" i="1"/>
  <c r="AI187" i="1"/>
  <c r="AG187" i="1"/>
  <c r="AF188" i="1"/>
  <c r="AH188" i="1" s="1"/>
  <c r="AE188" i="1"/>
  <c r="Q196" i="1"/>
  <c r="T190" i="1" l="1"/>
  <c r="S191" i="1"/>
  <c r="O192" i="1"/>
  <c r="R191" i="1"/>
  <c r="U190" i="1"/>
  <c r="AD190" i="1"/>
  <c r="AI188" i="1"/>
  <c r="AG188" i="1"/>
  <c r="AF189" i="1"/>
  <c r="AH189" i="1" s="1"/>
  <c r="AE189" i="1"/>
  <c r="Q197" i="1"/>
  <c r="T191" i="1" l="1"/>
  <c r="AI189" i="1"/>
  <c r="AG189" i="1"/>
  <c r="AF190" i="1"/>
  <c r="AH190" i="1" s="1"/>
  <c r="AE190" i="1"/>
  <c r="O193" i="1"/>
  <c r="S192" i="1"/>
  <c r="R192" i="1"/>
  <c r="U191" i="1"/>
  <c r="AD191" i="1"/>
  <c r="Q198" i="1"/>
  <c r="T192" i="1" l="1"/>
  <c r="AD192" i="1"/>
  <c r="U192" i="1"/>
  <c r="R193" i="1"/>
  <c r="O194" i="1"/>
  <c r="S193" i="1"/>
  <c r="AI190" i="1"/>
  <c r="AG190" i="1"/>
  <c r="AF191" i="1"/>
  <c r="AH191" i="1" s="1"/>
  <c r="AE191" i="1"/>
  <c r="Q199" i="1"/>
  <c r="AI191" i="1" l="1"/>
  <c r="AG191" i="1"/>
  <c r="AD193" i="1"/>
  <c r="U193" i="1"/>
  <c r="S194" i="1"/>
  <c r="O195" i="1"/>
  <c r="R194" i="1"/>
  <c r="T193" i="1"/>
  <c r="AF192" i="1"/>
  <c r="AH192" i="1" s="1"/>
  <c r="AE192" i="1"/>
  <c r="Q200" i="1"/>
  <c r="T194" i="1" l="1"/>
  <c r="S195" i="1"/>
  <c r="O196" i="1"/>
  <c r="R195" i="1"/>
  <c r="U194" i="1"/>
  <c r="AD194" i="1"/>
  <c r="AF193" i="1"/>
  <c r="AH193" i="1" s="1"/>
  <c r="AE193" i="1"/>
  <c r="AI192" i="1"/>
  <c r="AG192" i="1"/>
  <c r="Q201" i="1"/>
  <c r="T195" i="1" l="1"/>
  <c r="AF194" i="1"/>
  <c r="AH194" i="1" s="1"/>
  <c r="AE194" i="1"/>
  <c r="AI193" i="1"/>
  <c r="AG193" i="1"/>
  <c r="S196" i="1"/>
  <c r="O197" i="1"/>
  <c r="R196" i="1"/>
  <c r="U195" i="1"/>
  <c r="AD195" i="1"/>
  <c r="Q202" i="1"/>
  <c r="T196" i="1" l="1"/>
  <c r="U196" i="1"/>
  <c r="AD196" i="1"/>
  <c r="O198" i="1"/>
  <c r="R197" i="1"/>
  <c r="S197" i="1"/>
  <c r="AF195" i="1"/>
  <c r="AH195" i="1" s="1"/>
  <c r="AE195" i="1"/>
  <c r="AI194" i="1"/>
  <c r="AG194" i="1"/>
  <c r="Q203" i="1"/>
  <c r="AD197" i="1" l="1"/>
  <c r="U197" i="1"/>
  <c r="T197" i="1"/>
  <c r="AI195" i="1"/>
  <c r="AG195" i="1"/>
  <c r="S198" i="1"/>
  <c r="O199" i="1"/>
  <c r="R198" i="1"/>
  <c r="AF196" i="1"/>
  <c r="AH196" i="1" s="1"/>
  <c r="AE196" i="1"/>
  <c r="Q204" i="1"/>
  <c r="T198" i="1" l="1"/>
  <c r="O200" i="1"/>
  <c r="R199" i="1"/>
  <c r="S199" i="1"/>
  <c r="U198" i="1"/>
  <c r="AD198" i="1"/>
  <c r="AI196" i="1"/>
  <c r="AG196" i="1"/>
  <c r="AF197" i="1"/>
  <c r="AH197" i="1" s="1"/>
  <c r="AE197" i="1"/>
  <c r="Q205" i="1"/>
  <c r="T199" i="1" l="1"/>
  <c r="AI197" i="1"/>
  <c r="AG197" i="1"/>
  <c r="AF198" i="1"/>
  <c r="AH198" i="1" s="1"/>
  <c r="AE198" i="1"/>
  <c r="U199" i="1"/>
  <c r="AD199" i="1"/>
  <c r="S200" i="1"/>
  <c r="R200" i="1"/>
  <c r="O201" i="1"/>
  <c r="Q206" i="1"/>
  <c r="T200" i="1" l="1"/>
  <c r="AD200" i="1"/>
  <c r="U200" i="1"/>
  <c r="AI198" i="1"/>
  <c r="AG198" i="1"/>
  <c r="AF199" i="1"/>
  <c r="AH199" i="1" s="1"/>
  <c r="AE199" i="1"/>
  <c r="O202" i="1"/>
  <c r="S201" i="1"/>
  <c r="R201" i="1"/>
  <c r="Q207" i="1"/>
  <c r="AI199" i="1" l="1"/>
  <c r="AG199" i="1"/>
  <c r="U201" i="1"/>
  <c r="AD201" i="1"/>
  <c r="S202" i="1"/>
  <c r="O203" i="1"/>
  <c r="R202" i="1"/>
  <c r="T201" i="1"/>
  <c r="AF200" i="1"/>
  <c r="AH200" i="1" s="1"/>
  <c r="AE200" i="1"/>
  <c r="Q208" i="1"/>
  <c r="T202" i="1" l="1"/>
  <c r="R203" i="1"/>
  <c r="O204" i="1"/>
  <c r="S203" i="1"/>
  <c r="AD202" i="1"/>
  <c r="U202" i="1"/>
  <c r="AF201" i="1"/>
  <c r="AH201" i="1" s="1"/>
  <c r="AE201" i="1"/>
  <c r="AI200" i="1"/>
  <c r="AG200" i="1"/>
  <c r="Q209" i="1"/>
  <c r="AI201" i="1" l="1"/>
  <c r="AG201" i="1"/>
  <c r="AF202" i="1"/>
  <c r="AH202" i="1" s="1"/>
  <c r="AE202" i="1"/>
  <c r="U203" i="1"/>
  <c r="AD203" i="1"/>
  <c r="S204" i="1"/>
  <c r="R204" i="1"/>
  <c r="O205" i="1"/>
  <c r="T203" i="1"/>
  <c r="Q210" i="1"/>
  <c r="T204" i="1" l="1"/>
  <c r="AD204" i="1"/>
  <c r="U204" i="1"/>
  <c r="AI202" i="1"/>
  <c r="AG202" i="1"/>
  <c r="AF203" i="1"/>
  <c r="AH203" i="1" s="1"/>
  <c r="AE203" i="1"/>
  <c r="O206" i="1"/>
  <c r="R205" i="1"/>
  <c r="S205" i="1"/>
  <c r="Q211" i="1"/>
  <c r="T205" i="1" l="1"/>
  <c r="AI203" i="1"/>
  <c r="AG203" i="1"/>
  <c r="O207" i="1"/>
  <c r="S206" i="1"/>
  <c r="R206" i="1"/>
  <c r="U205" i="1"/>
  <c r="AD205" i="1"/>
  <c r="AF204" i="1"/>
  <c r="AH204" i="1" s="1"/>
  <c r="AE204" i="1"/>
  <c r="Q212" i="1"/>
  <c r="T206" i="1" l="1"/>
  <c r="AF205" i="1"/>
  <c r="AH205" i="1" s="1"/>
  <c r="AE205" i="1"/>
  <c r="AD206" i="1"/>
  <c r="U206" i="1"/>
  <c r="S207" i="1"/>
  <c r="O208" i="1"/>
  <c r="R207" i="1"/>
  <c r="AI204" i="1"/>
  <c r="AG204" i="1"/>
  <c r="Q213" i="1"/>
  <c r="T207" i="1" l="1"/>
  <c r="S208" i="1"/>
  <c r="R208" i="1"/>
  <c r="O209" i="1"/>
  <c r="U207" i="1"/>
  <c r="AD207" i="1"/>
  <c r="AF206" i="1"/>
  <c r="AH206" i="1" s="1"/>
  <c r="AE206" i="1"/>
  <c r="AI205" i="1"/>
  <c r="AG205" i="1"/>
  <c r="Q214" i="1"/>
  <c r="T208" i="1" l="1"/>
  <c r="AF207" i="1"/>
  <c r="AH207" i="1" s="1"/>
  <c r="AE207" i="1"/>
  <c r="AI206" i="1"/>
  <c r="AG206" i="1"/>
  <c r="S209" i="1"/>
  <c r="O210" i="1"/>
  <c r="R209" i="1"/>
  <c r="AD208" i="1"/>
  <c r="U208" i="1"/>
  <c r="Q215" i="1"/>
  <c r="T209" i="1" l="1"/>
  <c r="AF208" i="1"/>
  <c r="AH208" i="1" s="1"/>
  <c r="AE208" i="1"/>
  <c r="U209" i="1"/>
  <c r="AD209" i="1"/>
  <c r="S210" i="1"/>
  <c r="O211" i="1"/>
  <c r="R210" i="1"/>
  <c r="AI207" i="1"/>
  <c r="AG207" i="1"/>
  <c r="Q216" i="1"/>
  <c r="T210" i="1" l="1"/>
  <c r="AD210" i="1"/>
  <c r="U210" i="1"/>
  <c r="AF209" i="1"/>
  <c r="AH209" i="1" s="1"/>
  <c r="AE209" i="1"/>
  <c r="O212" i="1"/>
  <c r="S211" i="1"/>
  <c r="R211" i="1"/>
  <c r="AI208" i="1"/>
  <c r="AG208" i="1"/>
  <c r="Q217" i="1"/>
  <c r="T211" i="1" l="1"/>
  <c r="U211" i="1"/>
  <c r="AD211" i="1"/>
  <c r="O213" i="1"/>
  <c r="S212" i="1"/>
  <c r="R212" i="1"/>
  <c r="AI209" i="1"/>
  <c r="AG209" i="1"/>
  <c r="AF210" i="1"/>
  <c r="AH210" i="1" s="1"/>
  <c r="AE210" i="1"/>
  <c r="Q218" i="1"/>
  <c r="T212" i="1" l="1"/>
  <c r="O214" i="1"/>
  <c r="S213" i="1"/>
  <c r="R213" i="1"/>
  <c r="AI210" i="1"/>
  <c r="AG210" i="1"/>
  <c r="AF211" i="1"/>
  <c r="AH211" i="1" s="1"/>
  <c r="AE211" i="1"/>
  <c r="U212" i="1"/>
  <c r="AD212" i="1"/>
  <c r="Q219" i="1"/>
  <c r="T213" i="1" l="1"/>
  <c r="AI211" i="1"/>
  <c r="AG211" i="1"/>
  <c r="AD213" i="1"/>
  <c r="U213" i="1"/>
  <c r="AF212" i="1"/>
  <c r="AH212" i="1" s="1"/>
  <c r="AE212" i="1"/>
  <c r="S214" i="1"/>
  <c r="O215" i="1"/>
  <c r="R214" i="1"/>
  <c r="Q220" i="1"/>
  <c r="U214" i="1" l="1"/>
  <c r="AD214" i="1"/>
  <c r="AI212" i="1"/>
  <c r="AG212" i="1"/>
  <c r="AF213" i="1"/>
  <c r="AH213" i="1" s="1"/>
  <c r="AE213" i="1"/>
  <c r="T214" i="1"/>
  <c r="S215" i="1"/>
  <c r="O216" i="1"/>
  <c r="R215" i="1"/>
  <c r="Q221" i="1"/>
  <c r="AD215" i="1" l="1"/>
  <c r="U215" i="1"/>
  <c r="AI213" i="1"/>
  <c r="AG213" i="1"/>
  <c r="T215" i="1"/>
  <c r="AF214" i="1"/>
  <c r="AH214" i="1" s="1"/>
  <c r="AE214" i="1"/>
  <c r="O217" i="1"/>
  <c r="R216" i="1"/>
  <c r="S216" i="1"/>
  <c r="Q222" i="1"/>
  <c r="S217" i="1" l="1"/>
  <c r="O218" i="1"/>
  <c r="R217" i="1"/>
  <c r="AI214" i="1"/>
  <c r="AG214" i="1"/>
  <c r="AD216" i="1"/>
  <c r="U216" i="1"/>
  <c r="T216" i="1"/>
  <c r="AF215" i="1"/>
  <c r="AH215" i="1" s="1"/>
  <c r="AE215" i="1"/>
  <c r="Q223" i="1"/>
  <c r="T217" i="1" l="1"/>
  <c r="AF216" i="1"/>
  <c r="AH216" i="1" s="1"/>
  <c r="AE216" i="1"/>
  <c r="S218" i="1"/>
  <c r="R218" i="1"/>
  <c r="O219" i="1"/>
  <c r="AI215" i="1"/>
  <c r="AG215" i="1"/>
  <c r="AD217" i="1"/>
  <c r="U217" i="1"/>
  <c r="Q224" i="1"/>
  <c r="T218" i="1" l="1"/>
  <c r="AF217" i="1"/>
  <c r="AH217" i="1" s="1"/>
  <c r="AE217" i="1"/>
  <c r="S219" i="1"/>
  <c r="R219" i="1"/>
  <c r="O220" i="1"/>
  <c r="U218" i="1"/>
  <c r="AD218" i="1"/>
  <c r="AI216" i="1"/>
  <c r="AG216" i="1"/>
  <c r="Q225" i="1"/>
  <c r="T219" i="1" l="1"/>
  <c r="AD219" i="1"/>
  <c r="U219" i="1"/>
  <c r="AF218" i="1"/>
  <c r="AH218" i="1" s="1"/>
  <c r="AE218" i="1"/>
  <c r="S220" i="1"/>
  <c r="R220" i="1"/>
  <c r="O221" i="1"/>
  <c r="AI217" i="1"/>
  <c r="AG217" i="1"/>
  <c r="Q226" i="1"/>
  <c r="T220" i="1" l="1"/>
  <c r="U220" i="1"/>
  <c r="AD220" i="1"/>
  <c r="AI218" i="1"/>
  <c r="AG218" i="1"/>
  <c r="S221" i="1"/>
  <c r="R221" i="1"/>
  <c r="O222" i="1"/>
  <c r="AF219" i="1"/>
  <c r="AH219" i="1" s="1"/>
  <c r="AE219" i="1"/>
  <c r="Q227" i="1"/>
  <c r="T221" i="1" l="1"/>
  <c r="AD221" i="1"/>
  <c r="U221" i="1"/>
  <c r="AI219" i="1"/>
  <c r="AG219" i="1"/>
  <c r="R222" i="1"/>
  <c r="S222" i="1"/>
  <c r="O223" i="1"/>
  <c r="AF220" i="1"/>
  <c r="AH220" i="1" s="1"/>
  <c r="AE220" i="1"/>
  <c r="Q228" i="1"/>
  <c r="U222" i="1" l="1"/>
  <c r="AD222" i="1"/>
  <c r="AI220" i="1"/>
  <c r="AG220" i="1"/>
  <c r="S223" i="1"/>
  <c r="R223" i="1"/>
  <c r="O224" i="1"/>
  <c r="T222" i="1"/>
  <c r="AF221" i="1"/>
  <c r="AH221" i="1" s="1"/>
  <c r="AE221" i="1"/>
  <c r="Q229" i="1"/>
  <c r="T223" i="1" l="1"/>
  <c r="O225" i="1"/>
  <c r="S224" i="1"/>
  <c r="R224" i="1"/>
  <c r="AD223" i="1"/>
  <c r="U223" i="1"/>
  <c r="AF222" i="1"/>
  <c r="AH222" i="1" s="1"/>
  <c r="AE222" i="1"/>
  <c r="AI221" i="1"/>
  <c r="AG221" i="1"/>
  <c r="Q230" i="1"/>
  <c r="T224" i="1" l="1"/>
  <c r="AI222" i="1"/>
  <c r="AG222" i="1"/>
  <c r="AF223" i="1"/>
  <c r="AH223" i="1" s="1"/>
  <c r="AE223" i="1"/>
  <c r="AD224" i="1"/>
  <c r="U224" i="1"/>
  <c r="O226" i="1"/>
  <c r="R225" i="1"/>
  <c r="S225" i="1"/>
  <c r="Q231" i="1"/>
  <c r="T225" i="1" l="1"/>
  <c r="O227" i="1"/>
  <c r="R226" i="1"/>
  <c r="S226" i="1"/>
  <c r="AI223" i="1"/>
  <c r="AG223" i="1"/>
  <c r="AF224" i="1"/>
  <c r="AH224" i="1" s="1"/>
  <c r="AE224" i="1"/>
  <c r="U225" i="1"/>
  <c r="AD225" i="1"/>
  <c r="Q232" i="1"/>
  <c r="T226" i="1" l="1"/>
  <c r="AI224" i="1"/>
  <c r="AG224" i="1"/>
  <c r="U226" i="1"/>
  <c r="AD226" i="1"/>
  <c r="AF225" i="1"/>
  <c r="AH225" i="1" s="1"/>
  <c r="AE225" i="1"/>
  <c r="O228" i="1"/>
  <c r="R227" i="1"/>
  <c r="S227" i="1"/>
  <c r="Q233" i="1"/>
  <c r="T227" i="1" l="1"/>
  <c r="O229" i="1"/>
  <c r="R228" i="1"/>
  <c r="S228" i="1"/>
  <c r="AI225" i="1"/>
  <c r="AG225" i="1"/>
  <c r="AF226" i="1"/>
  <c r="AH226" i="1" s="1"/>
  <c r="AE226" i="1"/>
  <c r="U227" i="1"/>
  <c r="AD227" i="1"/>
  <c r="Q234" i="1"/>
  <c r="AI226" i="1" l="1"/>
  <c r="AG226" i="1"/>
  <c r="AD228" i="1"/>
  <c r="U228" i="1"/>
  <c r="T228" i="1"/>
  <c r="AF227" i="1"/>
  <c r="AH227" i="1" s="1"/>
  <c r="AE227" i="1"/>
  <c r="O230" i="1"/>
  <c r="R229" i="1"/>
  <c r="S229" i="1"/>
  <c r="Q235" i="1"/>
  <c r="O231" i="1" l="1"/>
  <c r="S230" i="1"/>
  <c r="R230" i="1"/>
  <c r="AI227" i="1"/>
  <c r="AG227" i="1"/>
  <c r="AF228" i="1"/>
  <c r="AH228" i="1" s="1"/>
  <c r="AE228" i="1"/>
  <c r="AD229" i="1"/>
  <c r="U229" i="1"/>
  <c r="T229" i="1"/>
  <c r="Q236" i="1"/>
  <c r="AF229" i="1" l="1"/>
  <c r="AH229" i="1" s="1"/>
  <c r="AE229" i="1"/>
  <c r="T230" i="1"/>
  <c r="AI228" i="1"/>
  <c r="AG228" i="1"/>
  <c r="U230" i="1"/>
  <c r="AD230" i="1"/>
  <c r="O232" i="1"/>
  <c r="S231" i="1"/>
  <c r="R231" i="1"/>
  <c r="Q237" i="1"/>
  <c r="T231" i="1" l="1"/>
  <c r="O233" i="1"/>
  <c r="S232" i="1"/>
  <c r="R232" i="1"/>
  <c r="AF230" i="1"/>
  <c r="AH230" i="1" s="1"/>
  <c r="AE230" i="1"/>
  <c r="AD231" i="1"/>
  <c r="U231" i="1"/>
  <c r="AI229" i="1"/>
  <c r="AG229" i="1"/>
  <c r="Q238" i="1"/>
  <c r="AI230" i="1" l="1"/>
  <c r="AG230" i="1"/>
  <c r="T232" i="1"/>
  <c r="U232" i="1"/>
  <c r="AD232" i="1"/>
  <c r="AF231" i="1"/>
  <c r="AH231" i="1" s="1"/>
  <c r="AE231" i="1"/>
  <c r="R233" i="1"/>
  <c r="T233" i="1" s="1"/>
  <c r="O234" i="1"/>
  <c r="S233" i="1"/>
  <c r="Q239" i="1"/>
  <c r="AI231" i="1" l="1"/>
  <c r="AG231" i="1"/>
  <c r="AF232" i="1"/>
  <c r="AH232" i="1" s="1"/>
  <c r="AE232" i="1"/>
  <c r="AD233" i="1"/>
  <c r="U233" i="1"/>
  <c r="O235" i="1"/>
  <c r="S234" i="1"/>
  <c r="R234" i="1"/>
  <c r="Q240" i="1"/>
  <c r="U234" i="1" l="1"/>
  <c r="AD234" i="1"/>
  <c r="AF233" i="1"/>
  <c r="AH233" i="1" s="1"/>
  <c r="AE233" i="1"/>
  <c r="R235" i="1"/>
  <c r="S235" i="1"/>
  <c r="O236" i="1"/>
  <c r="AI232" i="1"/>
  <c r="AG232" i="1"/>
  <c r="T234" i="1"/>
  <c r="Q241" i="1"/>
  <c r="U235" i="1" l="1"/>
  <c r="AD235" i="1"/>
  <c r="T235" i="1"/>
  <c r="AI233" i="1"/>
  <c r="AG233" i="1"/>
  <c r="AF234" i="1"/>
  <c r="AH234" i="1" s="1"/>
  <c r="AE234" i="1"/>
  <c r="R236" i="1"/>
  <c r="S236" i="1"/>
  <c r="O237" i="1"/>
  <c r="Q242" i="1"/>
  <c r="T236" i="1" l="1"/>
  <c r="AI234" i="1"/>
  <c r="AG234" i="1"/>
  <c r="S237" i="1"/>
  <c r="O238" i="1"/>
  <c r="R237" i="1"/>
  <c r="AF235" i="1"/>
  <c r="AH235" i="1" s="1"/>
  <c r="AE235" i="1"/>
  <c r="AD236" i="1"/>
  <c r="U236" i="1"/>
  <c r="Q243" i="1"/>
  <c r="T237" i="1" l="1"/>
  <c r="AF236" i="1"/>
  <c r="AH236" i="1" s="1"/>
  <c r="AE236" i="1"/>
  <c r="O239" i="1"/>
  <c r="S238" i="1"/>
  <c r="R238" i="1"/>
  <c r="AD237" i="1"/>
  <c r="U237" i="1"/>
  <c r="AI235" i="1"/>
  <c r="AG235" i="1"/>
  <c r="Q244" i="1"/>
  <c r="T238" i="1" l="1"/>
  <c r="AD238" i="1"/>
  <c r="U238" i="1"/>
  <c r="R239" i="1"/>
  <c r="S239" i="1"/>
  <c r="O240" i="1"/>
  <c r="AF237" i="1"/>
  <c r="AH237" i="1" s="1"/>
  <c r="AE237" i="1"/>
  <c r="AG236" i="1"/>
  <c r="AI236" i="1"/>
  <c r="Q245" i="1"/>
  <c r="O241" i="1" l="1"/>
  <c r="S240" i="1"/>
  <c r="R240" i="1"/>
  <c r="U239" i="1"/>
  <c r="AD239" i="1"/>
  <c r="AI237" i="1"/>
  <c r="AG237" i="1"/>
  <c r="T239" i="1"/>
  <c r="AF238" i="1"/>
  <c r="AH238" i="1" s="1"/>
  <c r="AE238" i="1"/>
  <c r="Q246" i="1"/>
  <c r="T240" i="1" l="1"/>
  <c r="AF239" i="1"/>
  <c r="AH239" i="1" s="1"/>
  <c r="AE239" i="1"/>
  <c r="AD240" i="1"/>
  <c r="U240" i="1"/>
  <c r="AI238" i="1"/>
  <c r="AG238" i="1"/>
  <c r="S241" i="1"/>
  <c r="R241" i="1"/>
  <c r="O242" i="1"/>
  <c r="Q247" i="1"/>
  <c r="T241" i="1" l="1"/>
  <c r="AF240" i="1"/>
  <c r="AH240" i="1" s="1"/>
  <c r="AE240" i="1"/>
  <c r="AD241" i="1"/>
  <c r="U241" i="1"/>
  <c r="R242" i="1"/>
  <c r="O243" i="1"/>
  <c r="S242" i="1"/>
  <c r="AI239" i="1"/>
  <c r="AG239" i="1"/>
  <c r="Q248" i="1"/>
  <c r="T242" i="1" l="1"/>
  <c r="AF241" i="1"/>
  <c r="AH241" i="1" s="1"/>
  <c r="AE241" i="1"/>
  <c r="U242" i="1"/>
  <c r="AD242" i="1"/>
  <c r="O244" i="1"/>
  <c r="S243" i="1"/>
  <c r="R243" i="1"/>
  <c r="AI240" i="1"/>
  <c r="AG240" i="1"/>
  <c r="Q249" i="1"/>
  <c r="T243" i="1" l="1"/>
  <c r="O245" i="1"/>
  <c r="R244" i="1"/>
  <c r="S244" i="1"/>
  <c r="AF242" i="1"/>
  <c r="AH242" i="1" s="1"/>
  <c r="AE242" i="1"/>
  <c r="U243" i="1"/>
  <c r="AD243" i="1"/>
  <c r="AI241" i="1"/>
  <c r="AG241" i="1"/>
  <c r="Q250" i="1"/>
  <c r="AI242" i="1" l="1"/>
  <c r="AG242" i="1"/>
  <c r="AD244" i="1"/>
  <c r="U244" i="1"/>
  <c r="T244" i="1"/>
  <c r="AF243" i="1"/>
  <c r="AH243" i="1" s="1"/>
  <c r="AE243" i="1"/>
  <c r="S245" i="1"/>
  <c r="O246" i="1"/>
  <c r="R245" i="1"/>
  <c r="Q251" i="1"/>
  <c r="U245" i="1" l="1"/>
  <c r="AD245" i="1"/>
  <c r="AG243" i="1"/>
  <c r="AI243" i="1"/>
  <c r="AF244" i="1"/>
  <c r="AH244" i="1" s="1"/>
  <c r="AE244" i="1"/>
  <c r="T245" i="1"/>
  <c r="S246" i="1"/>
  <c r="O247" i="1"/>
  <c r="R246" i="1"/>
  <c r="Q252" i="1"/>
  <c r="AI244" i="1" l="1"/>
  <c r="AG244" i="1"/>
  <c r="T246" i="1"/>
  <c r="AF245" i="1"/>
  <c r="AH245" i="1" s="1"/>
  <c r="AE245" i="1"/>
  <c r="AD246" i="1"/>
  <c r="U246" i="1"/>
  <c r="O248" i="1"/>
  <c r="S247" i="1"/>
  <c r="R247" i="1"/>
  <c r="Q253" i="1"/>
  <c r="T247" i="1" l="1"/>
  <c r="AF246" i="1"/>
  <c r="AH246" i="1" s="1"/>
  <c r="AE246" i="1"/>
  <c r="AI245" i="1"/>
  <c r="AG245" i="1"/>
  <c r="O249" i="1"/>
  <c r="R248" i="1"/>
  <c r="S248" i="1"/>
  <c r="U247" i="1"/>
  <c r="AD247" i="1"/>
  <c r="Q254" i="1"/>
  <c r="U248" i="1" l="1"/>
  <c r="AD248" i="1"/>
  <c r="T248" i="1"/>
  <c r="S249" i="1"/>
  <c r="R249" i="1"/>
  <c r="O250" i="1"/>
  <c r="AF247" i="1"/>
  <c r="AH247" i="1" s="1"/>
  <c r="AE247" i="1"/>
  <c r="AI246" i="1"/>
  <c r="AG246" i="1"/>
  <c r="Q255" i="1"/>
  <c r="T249" i="1" l="1"/>
  <c r="AI247" i="1"/>
  <c r="AG247" i="1"/>
  <c r="AD249" i="1"/>
  <c r="U249" i="1"/>
  <c r="O251" i="1"/>
  <c r="R250" i="1"/>
  <c r="S250" i="1"/>
  <c r="AF248" i="1"/>
  <c r="AH248" i="1" s="1"/>
  <c r="AE248" i="1"/>
  <c r="Q256" i="1"/>
  <c r="AI248" i="1" l="1"/>
  <c r="AG248" i="1"/>
  <c r="AD250" i="1"/>
  <c r="U250" i="1"/>
  <c r="T250" i="1"/>
  <c r="S251" i="1"/>
  <c r="O252" i="1"/>
  <c r="R251" i="1"/>
  <c r="AF249" i="1"/>
  <c r="AH249" i="1" s="1"/>
  <c r="AE249" i="1"/>
  <c r="Q257" i="1"/>
  <c r="T251" i="1" l="1"/>
  <c r="S252" i="1"/>
  <c r="O253" i="1"/>
  <c r="R252" i="1"/>
  <c r="AF250" i="1"/>
  <c r="AH250" i="1" s="1"/>
  <c r="AE250" i="1"/>
  <c r="AD251" i="1"/>
  <c r="U251" i="1"/>
  <c r="AI249" i="1"/>
  <c r="AG249" i="1"/>
  <c r="Q258" i="1"/>
  <c r="T252" i="1" l="1"/>
  <c r="AG250" i="1"/>
  <c r="AI250" i="1"/>
  <c r="AF251" i="1"/>
  <c r="AH251" i="1" s="1"/>
  <c r="AE251" i="1"/>
  <c r="S253" i="1"/>
  <c r="R253" i="1"/>
  <c r="O254" i="1"/>
  <c r="AD252" i="1"/>
  <c r="U252" i="1"/>
  <c r="Q259" i="1"/>
  <c r="T253" i="1" l="1"/>
  <c r="S254" i="1"/>
  <c r="O255" i="1"/>
  <c r="R254" i="1"/>
  <c r="U253" i="1"/>
  <c r="AD253" i="1"/>
  <c r="AF252" i="1"/>
  <c r="AH252" i="1" s="1"/>
  <c r="AE252" i="1"/>
  <c r="AI251" i="1"/>
  <c r="AG251" i="1"/>
  <c r="Q260" i="1"/>
  <c r="T254" i="1" l="1"/>
  <c r="AF253" i="1"/>
  <c r="AH253" i="1" s="1"/>
  <c r="AE253" i="1"/>
  <c r="S255" i="1"/>
  <c r="R255" i="1"/>
  <c r="O256" i="1"/>
  <c r="AG252" i="1"/>
  <c r="AI252" i="1"/>
  <c r="U254" i="1"/>
  <c r="AD254" i="1"/>
  <c r="Q261" i="1"/>
  <c r="T255" i="1" l="1"/>
  <c r="R256" i="1"/>
  <c r="O257" i="1"/>
  <c r="S256" i="1"/>
  <c r="AD255" i="1"/>
  <c r="U255" i="1"/>
  <c r="AF254" i="1"/>
  <c r="AH254" i="1" s="1"/>
  <c r="AE254" i="1"/>
  <c r="AI253" i="1"/>
  <c r="AG253" i="1"/>
  <c r="Q262" i="1"/>
  <c r="AF255" i="1" l="1"/>
  <c r="AH255" i="1" s="1"/>
  <c r="AE255" i="1"/>
  <c r="AI254" i="1"/>
  <c r="AG254" i="1"/>
  <c r="U256" i="1"/>
  <c r="AD256" i="1"/>
  <c r="S257" i="1"/>
  <c r="O258" i="1"/>
  <c r="R257" i="1"/>
  <c r="T256" i="1"/>
  <c r="Q263" i="1"/>
  <c r="S258" i="1" l="1"/>
  <c r="O259" i="1"/>
  <c r="R258" i="1"/>
  <c r="AF256" i="1"/>
  <c r="AH256" i="1" s="1"/>
  <c r="AE256" i="1"/>
  <c r="AD257" i="1"/>
  <c r="U257" i="1"/>
  <c r="T257" i="1"/>
  <c r="AI255" i="1"/>
  <c r="AG255" i="1"/>
  <c r="Q264" i="1"/>
  <c r="T258" i="1" l="1"/>
  <c r="AF257" i="1"/>
  <c r="AH257" i="1" s="1"/>
  <c r="AE257" i="1"/>
  <c r="AI256" i="1"/>
  <c r="AG256" i="1"/>
  <c r="S259" i="1"/>
  <c r="O260" i="1"/>
  <c r="R259" i="1"/>
  <c r="U258" i="1"/>
  <c r="AD258" i="1"/>
  <c r="Q265" i="1"/>
  <c r="T259" i="1" l="1"/>
  <c r="U259" i="1"/>
  <c r="AD259" i="1"/>
  <c r="O261" i="1"/>
  <c r="S260" i="1"/>
  <c r="R260" i="1"/>
  <c r="AF258" i="1"/>
  <c r="AH258" i="1" s="1"/>
  <c r="AE258" i="1"/>
  <c r="AI257" i="1"/>
  <c r="AG257" i="1"/>
  <c r="Q266" i="1"/>
  <c r="T260" i="1" l="1"/>
  <c r="AD260" i="1"/>
  <c r="U260" i="1"/>
  <c r="AI258" i="1"/>
  <c r="AG258" i="1"/>
  <c r="S261" i="1"/>
  <c r="O262" i="1"/>
  <c r="R261" i="1"/>
  <c r="AF259" i="1"/>
  <c r="AH259" i="1" s="1"/>
  <c r="AE259" i="1"/>
  <c r="Q267" i="1"/>
  <c r="U261" i="1" l="1"/>
  <c r="AD261" i="1"/>
  <c r="O263" i="1"/>
  <c r="R262" i="1"/>
  <c r="S262" i="1"/>
  <c r="T261" i="1"/>
  <c r="AI259" i="1"/>
  <c r="AG259" i="1"/>
  <c r="AF260" i="1"/>
  <c r="AH260" i="1" s="1"/>
  <c r="AE260" i="1"/>
  <c r="Q268" i="1"/>
  <c r="AD262" i="1" l="1"/>
  <c r="U262" i="1"/>
  <c r="T262" i="1"/>
  <c r="R263" i="1"/>
  <c r="S263" i="1"/>
  <c r="O264" i="1"/>
  <c r="AF261" i="1"/>
  <c r="AH261" i="1" s="1"/>
  <c r="AE261" i="1"/>
  <c r="AI260" i="1"/>
  <c r="AG260" i="1"/>
  <c r="Q269" i="1"/>
  <c r="U263" i="1" l="1"/>
  <c r="AD263" i="1"/>
  <c r="AG261" i="1"/>
  <c r="AI261" i="1"/>
  <c r="T263" i="1"/>
  <c r="R264" i="1"/>
  <c r="S264" i="1"/>
  <c r="O265" i="1"/>
  <c r="AF262" i="1"/>
  <c r="AH262" i="1" s="1"/>
  <c r="AE262" i="1"/>
  <c r="Q270" i="1"/>
  <c r="T264" i="1" l="1"/>
  <c r="AD264" i="1"/>
  <c r="U264" i="1"/>
  <c r="AF263" i="1"/>
  <c r="AH263" i="1" s="1"/>
  <c r="AE263" i="1"/>
  <c r="O266" i="1"/>
  <c r="S265" i="1"/>
  <c r="R265" i="1"/>
  <c r="AI262" i="1"/>
  <c r="AG262" i="1"/>
  <c r="Q271" i="1"/>
  <c r="T265" i="1" l="1"/>
  <c r="R266" i="1"/>
  <c r="O267" i="1"/>
  <c r="S266" i="1"/>
  <c r="AI263" i="1"/>
  <c r="AG263" i="1"/>
  <c r="AD265" i="1"/>
  <c r="U265" i="1"/>
  <c r="AF264" i="1"/>
  <c r="AH264" i="1" s="1"/>
  <c r="AE264" i="1"/>
  <c r="Q272" i="1"/>
  <c r="AI264" i="1" l="1"/>
  <c r="AG264" i="1"/>
  <c r="AD266" i="1"/>
  <c r="U266" i="1"/>
  <c r="AF265" i="1"/>
  <c r="AH265" i="1" s="1"/>
  <c r="AE265" i="1"/>
  <c r="S267" i="1"/>
  <c r="O268" i="1"/>
  <c r="R267" i="1"/>
  <c r="T266" i="1"/>
  <c r="Q273" i="1"/>
  <c r="AI265" i="1" l="1"/>
  <c r="AG265" i="1"/>
  <c r="U267" i="1"/>
  <c r="AD267" i="1"/>
  <c r="AF266" i="1"/>
  <c r="AH266" i="1" s="1"/>
  <c r="AE266" i="1"/>
  <c r="S268" i="1"/>
  <c r="R268" i="1"/>
  <c r="O269" i="1"/>
  <c r="T267" i="1"/>
  <c r="Q274" i="1"/>
  <c r="T268" i="1" l="1"/>
  <c r="U268" i="1"/>
  <c r="AD268" i="1"/>
  <c r="AF267" i="1"/>
  <c r="AH267" i="1" s="1"/>
  <c r="AE267" i="1"/>
  <c r="AG266" i="1"/>
  <c r="AI266" i="1"/>
  <c r="R269" i="1"/>
  <c r="S269" i="1"/>
  <c r="O270" i="1"/>
  <c r="Q275" i="1"/>
  <c r="AD269" i="1" l="1"/>
  <c r="U269" i="1"/>
  <c r="T269" i="1"/>
  <c r="AI267" i="1"/>
  <c r="AG267" i="1"/>
  <c r="AF268" i="1"/>
  <c r="AH268" i="1" s="1"/>
  <c r="AE268" i="1"/>
  <c r="R270" i="1"/>
  <c r="S270" i="1"/>
  <c r="O271" i="1"/>
  <c r="Q276" i="1"/>
  <c r="T270" i="1" l="1"/>
  <c r="AI268" i="1"/>
  <c r="AG268" i="1"/>
  <c r="O272" i="1"/>
  <c r="R271" i="1"/>
  <c r="S271" i="1"/>
  <c r="AD270" i="1"/>
  <c r="U270" i="1"/>
  <c r="AF269" i="1"/>
  <c r="AH269" i="1" s="1"/>
  <c r="AE269" i="1"/>
  <c r="Q277" i="1"/>
  <c r="AI269" i="1" l="1"/>
  <c r="AG269" i="1"/>
  <c r="T271" i="1"/>
  <c r="AF270" i="1"/>
  <c r="AH270" i="1" s="1"/>
  <c r="AE270" i="1"/>
  <c r="O273" i="1"/>
  <c r="R272" i="1"/>
  <c r="S272" i="1"/>
  <c r="U271" i="1"/>
  <c r="AD271" i="1"/>
  <c r="Q278" i="1"/>
  <c r="AI270" i="1" l="1"/>
  <c r="AG270" i="1"/>
  <c r="AD272" i="1"/>
  <c r="U272" i="1"/>
  <c r="R273" i="1"/>
  <c r="S273" i="1"/>
  <c r="O274" i="1"/>
  <c r="AF271" i="1"/>
  <c r="AH271" i="1" s="1"/>
  <c r="AE271" i="1"/>
  <c r="T272" i="1"/>
  <c r="Q279" i="1"/>
  <c r="S274" i="1" l="1"/>
  <c r="O275" i="1"/>
  <c r="R274" i="1"/>
  <c r="U273" i="1"/>
  <c r="AD273" i="1"/>
  <c r="AF272" i="1"/>
  <c r="AH272" i="1" s="1"/>
  <c r="AE272" i="1"/>
  <c r="AG271" i="1"/>
  <c r="AI271" i="1"/>
  <c r="T273" i="1"/>
  <c r="Q280" i="1"/>
  <c r="T274" i="1" l="1"/>
  <c r="AG272" i="1"/>
  <c r="AI272" i="1"/>
  <c r="AF273" i="1"/>
  <c r="AH273" i="1" s="1"/>
  <c r="AE273" i="1"/>
  <c r="S275" i="1"/>
  <c r="O276" i="1"/>
  <c r="R275" i="1"/>
  <c r="U274" i="1"/>
  <c r="AD274" i="1"/>
  <c r="Q281" i="1"/>
  <c r="AD275" i="1" l="1"/>
  <c r="U275" i="1"/>
  <c r="AI273" i="1"/>
  <c r="AG273" i="1"/>
  <c r="T275" i="1"/>
  <c r="S276" i="1"/>
  <c r="R276" i="1"/>
  <c r="O277" i="1"/>
  <c r="AF274" i="1"/>
  <c r="AH274" i="1" s="1"/>
  <c r="AE274" i="1"/>
  <c r="Q282" i="1"/>
  <c r="T276" i="1" l="1"/>
  <c r="AD276" i="1"/>
  <c r="U276" i="1"/>
  <c r="S277" i="1"/>
  <c r="O278" i="1"/>
  <c r="R277" i="1"/>
  <c r="AI274" i="1"/>
  <c r="AG274" i="1"/>
  <c r="AF275" i="1"/>
  <c r="AH275" i="1" s="1"/>
  <c r="AE275" i="1"/>
  <c r="Q283" i="1"/>
  <c r="T277" i="1" l="1"/>
  <c r="S278" i="1"/>
  <c r="O279" i="1"/>
  <c r="R278" i="1"/>
  <c r="AG275" i="1"/>
  <c r="AI275" i="1"/>
  <c r="AD277" i="1"/>
  <c r="U277" i="1"/>
  <c r="AF276" i="1"/>
  <c r="AH276" i="1" s="1"/>
  <c r="AE276" i="1"/>
  <c r="Q284" i="1"/>
  <c r="T278" i="1" l="1"/>
  <c r="AG276" i="1"/>
  <c r="AI276" i="1"/>
  <c r="AF277" i="1"/>
  <c r="AH277" i="1" s="1"/>
  <c r="AE277" i="1"/>
  <c r="S279" i="1"/>
  <c r="O280" i="1"/>
  <c r="R279" i="1"/>
  <c r="U278" i="1"/>
  <c r="AD278" i="1"/>
  <c r="Q285" i="1"/>
  <c r="AD279" i="1" l="1"/>
  <c r="U279" i="1"/>
  <c r="T279" i="1"/>
  <c r="AI277" i="1"/>
  <c r="AG277" i="1"/>
  <c r="S280" i="1"/>
  <c r="O281" i="1"/>
  <c r="R280" i="1"/>
  <c r="AF278" i="1"/>
  <c r="AH278" i="1" s="1"/>
  <c r="AE278" i="1"/>
  <c r="Q286" i="1"/>
  <c r="U280" i="1" l="1"/>
  <c r="AD280" i="1"/>
  <c r="T280" i="1"/>
  <c r="S281" i="1"/>
  <c r="O282" i="1"/>
  <c r="R281" i="1"/>
  <c r="AG278" i="1"/>
  <c r="AI278" i="1"/>
  <c r="AF279" i="1"/>
  <c r="AH279" i="1" s="1"/>
  <c r="AE279" i="1"/>
  <c r="Q287" i="1"/>
  <c r="T281" i="1" l="1"/>
  <c r="S282" i="1"/>
  <c r="O283" i="1"/>
  <c r="R282" i="1"/>
  <c r="AD281" i="1"/>
  <c r="U281" i="1"/>
  <c r="AF280" i="1"/>
  <c r="AH280" i="1" s="1"/>
  <c r="AE280" i="1"/>
  <c r="AI279" i="1"/>
  <c r="AG279" i="1"/>
  <c r="Q288" i="1"/>
  <c r="T282" i="1" l="1"/>
  <c r="AI280" i="1"/>
  <c r="AG280" i="1"/>
  <c r="AF281" i="1"/>
  <c r="AH281" i="1" s="1"/>
  <c r="AE281" i="1"/>
  <c r="O284" i="1"/>
  <c r="S283" i="1"/>
  <c r="R283" i="1"/>
  <c r="AD282" i="1"/>
  <c r="U282" i="1"/>
  <c r="Q289" i="1"/>
  <c r="T283" i="1" l="1"/>
  <c r="S284" i="1"/>
  <c r="O285" i="1"/>
  <c r="R284" i="1"/>
  <c r="T284" i="1" s="1"/>
  <c r="AI281" i="1"/>
  <c r="AG281" i="1"/>
  <c r="U283" i="1"/>
  <c r="AD283" i="1"/>
  <c r="AF282" i="1"/>
  <c r="AH282" i="1" s="1"/>
  <c r="AE282" i="1"/>
  <c r="Q290" i="1"/>
  <c r="AG282" i="1" l="1"/>
  <c r="AI282" i="1"/>
  <c r="R285" i="1"/>
  <c r="O286" i="1"/>
  <c r="S285" i="1"/>
  <c r="AF283" i="1"/>
  <c r="AH283" i="1" s="1"/>
  <c r="AE283" i="1"/>
  <c r="U284" i="1"/>
  <c r="AD284" i="1"/>
  <c r="Q291" i="1"/>
  <c r="U285" i="1" l="1"/>
  <c r="AD285" i="1"/>
  <c r="S286" i="1"/>
  <c r="R286" i="1"/>
  <c r="O287" i="1"/>
  <c r="T285" i="1"/>
  <c r="AG283" i="1"/>
  <c r="AI283" i="1"/>
  <c r="AF284" i="1"/>
  <c r="AH284" i="1" s="1"/>
  <c r="AE284" i="1"/>
  <c r="Q292" i="1"/>
  <c r="T286" i="1" l="1"/>
  <c r="S287" i="1"/>
  <c r="O288" i="1"/>
  <c r="R287" i="1"/>
  <c r="U286" i="1"/>
  <c r="AD286" i="1"/>
  <c r="AF285" i="1"/>
  <c r="AH285" i="1" s="1"/>
  <c r="AE285" i="1"/>
  <c r="AI284" i="1"/>
  <c r="AG284" i="1"/>
  <c r="Q293" i="1"/>
  <c r="T287" i="1" l="1"/>
  <c r="AF286" i="1"/>
  <c r="AH286" i="1" s="1"/>
  <c r="AE286" i="1"/>
  <c r="R288" i="1"/>
  <c r="S288" i="1"/>
  <c r="O289" i="1"/>
  <c r="AG285" i="1"/>
  <c r="AI285" i="1"/>
  <c r="AD287" i="1"/>
  <c r="U287" i="1"/>
  <c r="Q294" i="1"/>
  <c r="R289" i="1" l="1"/>
  <c r="S289" i="1"/>
  <c r="O290" i="1"/>
  <c r="U288" i="1"/>
  <c r="AD288" i="1"/>
  <c r="T288" i="1"/>
  <c r="AF287" i="1"/>
  <c r="AH287" i="1" s="1"/>
  <c r="AE287" i="1"/>
  <c r="AI286" i="1"/>
  <c r="AG286" i="1"/>
  <c r="Q295" i="1"/>
  <c r="AF288" i="1" l="1"/>
  <c r="AH288" i="1" s="1"/>
  <c r="AE288" i="1"/>
  <c r="O291" i="1"/>
  <c r="R290" i="1"/>
  <c r="S290" i="1"/>
  <c r="AD289" i="1"/>
  <c r="U289" i="1"/>
  <c r="AG287" i="1"/>
  <c r="AI287" i="1"/>
  <c r="T289" i="1"/>
  <c r="Q296" i="1"/>
  <c r="AF289" i="1" l="1"/>
  <c r="AH289" i="1" s="1"/>
  <c r="AE289" i="1"/>
  <c r="U290" i="1"/>
  <c r="AD290" i="1"/>
  <c r="T290" i="1"/>
  <c r="S291" i="1"/>
  <c r="O292" i="1"/>
  <c r="R291" i="1"/>
  <c r="AI288" i="1"/>
  <c r="AG288" i="1"/>
  <c r="Q297" i="1"/>
  <c r="T291" i="1" l="1"/>
  <c r="AD291" i="1"/>
  <c r="U291" i="1"/>
  <c r="R292" i="1"/>
  <c r="O293" i="1"/>
  <c r="S292" i="1"/>
  <c r="AF290" i="1"/>
  <c r="AH290" i="1" s="1"/>
  <c r="AE290" i="1"/>
  <c r="AG289" i="1"/>
  <c r="AI289" i="1"/>
  <c r="Q298" i="1"/>
  <c r="AD292" i="1" l="1"/>
  <c r="U292" i="1"/>
  <c r="S293" i="1"/>
  <c r="O294" i="1"/>
  <c r="R293" i="1"/>
  <c r="T292" i="1"/>
  <c r="AG290" i="1"/>
  <c r="AI290" i="1"/>
  <c r="AF291" i="1"/>
  <c r="AH291" i="1" s="1"/>
  <c r="AE291" i="1"/>
  <c r="Q299" i="1"/>
  <c r="T293" i="1" l="1"/>
  <c r="O295" i="1"/>
  <c r="R294" i="1"/>
  <c r="S294" i="1"/>
  <c r="AD293" i="1"/>
  <c r="U293" i="1"/>
  <c r="AI291" i="1"/>
  <c r="AG291" i="1"/>
  <c r="AF292" i="1"/>
  <c r="AH292" i="1" s="1"/>
  <c r="AE292" i="1"/>
  <c r="Q300" i="1"/>
  <c r="AG292" i="1" l="1"/>
  <c r="AI292" i="1"/>
  <c r="AF293" i="1"/>
  <c r="AH293" i="1" s="1"/>
  <c r="AE293" i="1"/>
  <c r="U294" i="1"/>
  <c r="AD294" i="1"/>
  <c r="T294" i="1"/>
  <c r="S295" i="1"/>
  <c r="O296" i="1"/>
  <c r="R295" i="1"/>
  <c r="Q301" i="1"/>
  <c r="AD295" i="1" l="1"/>
  <c r="U295" i="1"/>
  <c r="AF294" i="1"/>
  <c r="AH294" i="1" s="1"/>
  <c r="AE294" i="1"/>
  <c r="AI293" i="1"/>
  <c r="AG293" i="1"/>
  <c r="T295" i="1"/>
  <c r="S296" i="1"/>
  <c r="O297" i="1"/>
  <c r="R296" i="1"/>
  <c r="Q302" i="1"/>
  <c r="AI294" i="1" l="1"/>
  <c r="AG294" i="1"/>
  <c r="AD296" i="1"/>
  <c r="U296" i="1"/>
  <c r="T296" i="1"/>
  <c r="S297" i="1"/>
  <c r="O298" i="1"/>
  <c r="R297" i="1"/>
  <c r="AF295" i="1"/>
  <c r="AH295" i="1" s="1"/>
  <c r="AE295" i="1"/>
  <c r="Q303" i="1"/>
  <c r="T297" i="1" l="1"/>
  <c r="U297" i="1"/>
  <c r="AD297" i="1"/>
  <c r="R298" i="1"/>
  <c r="S298" i="1"/>
  <c r="O299" i="1"/>
  <c r="AF296" i="1"/>
  <c r="AH296" i="1" s="1"/>
  <c r="AE296" i="1"/>
  <c r="AG295" i="1"/>
  <c r="AI295" i="1"/>
  <c r="Q304" i="1"/>
  <c r="AI296" i="1" l="1"/>
  <c r="AG296" i="1"/>
  <c r="R299" i="1"/>
  <c r="O300" i="1"/>
  <c r="S299" i="1"/>
  <c r="U298" i="1"/>
  <c r="AD298" i="1"/>
  <c r="T298" i="1"/>
  <c r="AF297" i="1"/>
  <c r="AH297" i="1" s="1"/>
  <c r="AE297" i="1"/>
  <c r="Q305" i="1"/>
  <c r="AF298" i="1" l="1"/>
  <c r="AH298" i="1" s="1"/>
  <c r="AE298" i="1"/>
  <c r="AD299" i="1"/>
  <c r="U299" i="1"/>
  <c r="S300" i="1"/>
  <c r="O301" i="1"/>
  <c r="R300" i="1"/>
  <c r="T299" i="1"/>
  <c r="AI297" i="1"/>
  <c r="AG297" i="1"/>
  <c r="Q306" i="1"/>
  <c r="T300" i="1" l="1"/>
  <c r="AD300" i="1"/>
  <c r="U300" i="1"/>
  <c r="AF299" i="1"/>
  <c r="AH299" i="1" s="1"/>
  <c r="AE299" i="1"/>
  <c r="S301" i="1"/>
  <c r="O302" i="1"/>
  <c r="R301" i="1"/>
  <c r="AI298" i="1"/>
  <c r="AG298" i="1"/>
  <c r="Q307" i="1"/>
  <c r="T301" i="1" l="1"/>
  <c r="S302" i="1"/>
  <c r="R302" i="1"/>
  <c r="O303" i="1"/>
  <c r="AD301" i="1"/>
  <c r="U301" i="1"/>
  <c r="AI299" i="1"/>
  <c r="AG299" i="1"/>
  <c r="AF300" i="1"/>
  <c r="AH300" i="1" s="1"/>
  <c r="AE300" i="1"/>
  <c r="Q308" i="1"/>
  <c r="T302" i="1" l="1"/>
  <c r="AF301" i="1"/>
  <c r="AH301" i="1" s="1"/>
  <c r="AE301" i="1"/>
  <c r="S303" i="1"/>
  <c r="O304" i="1"/>
  <c r="R303" i="1"/>
  <c r="AI300" i="1"/>
  <c r="AG300" i="1"/>
  <c r="AD302" i="1"/>
  <c r="U302" i="1"/>
  <c r="Q309" i="1"/>
  <c r="T303" i="1" l="1"/>
  <c r="S304" i="1"/>
  <c r="O305" i="1"/>
  <c r="R304" i="1"/>
  <c r="U303" i="1"/>
  <c r="AD303" i="1"/>
  <c r="AF302" i="1"/>
  <c r="AH302" i="1" s="1"/>
  <c r="AE302" i="1"/>
  <c r="AG301" i="1"/>
  <c r="AI301" i="1"/>
  <c r="Q310" i="1"/>
  <c r="T304" i="1" l="1"/>
  <c r="AF303" i="1"/>
  <c r="AH303" i="1" s="1"/>
  <c r="AE303" i="1"/>
  <c r="AI302" i="1"/>
  <c r="AG302" i="1"/>
  <c r="S305" i="1"/>
  <c r="R305" i="1"/>
  <c r="O306" i="1"/>
  <c r="U304" i="1"/>
  <c r="AD304" i="1"/>
  <c r="Q311" i="1"/>
  <c r="T305" i="1" l="1"/>
  <c r="AD305" i="1"/>
  <c r="U305" i="1"/>
  <c r="S306" i="1"/>
  <c r="O307" i="1"/>
  <c r="R306" i="1"/>
  <c r="AF304" i="1"/>
  <c r="AH304" i="1" s="1"/>
  <c r="AE304" i="1"/>
  <c r="AI303" i="1"/>
  <c r="AG303" i="1"/>
  <c r="Q312" i="1"/>
  <c r="T306" i="1" l="1"/>
  <c r="S307" i="1"/>
  <c r="R307" i="1"/>
  <c r="O308" i="1"/>
  <c r="U306" i="1"/>
  <c r="AD306" i="1"/>
  <c r="AG304" i="1"/>
  <c r="AI304" i="1"/>
  <c r="AF305" i="1"/>
  <c r="AH305" i="1" s="1"/>
  <c r="AE305" i="1"/>
  <c r="Q313" i="1"/>
  <c r="T307" i="1" l="1"/>
  <c r="AF306" i="1"/>
  <c r="AH306" i="1" s="1"/>
  <c r="AE306" i="1"/>
  <c r="S308" i="1"/>
  <c r="O309" i="1"/>
  <c r="R308" i="1"/>
  <c r="AI305" i="1"/>
  <c r="AG305" i="1"/>
  <c r="U307" i="1"/>
  <c r="AD307" i="1"/>
  <c r="Q314" i="1"/>
  <c r="T308" i="1" l="1"/>
  <c r="S309" i="1"/>
  <c r="R309" i="1"/>
  <c r="T309" i="1" s="1"/>
  <c r="O310" i="1"/>
  <c r="U308" i="1"/>
  <c r="AD308" i="1"/>
  <c r="AF307" i="1"/>
  <c r="AH307" i="1" s="1"/>
  <c r="AE307" i="1"/>
  <c r="AI306" i="1"/>
  <c r="AG306" i="1"/>
  <c r="Q315" i="1"/>
  <c r="AF308" i="1" l="1"/>
  <c r="AH308" i="1" s="1"/>
  <c r="AE308" i="1"/>
  <c r="AI307" i="1"/>
  <c r="AG307" i="1"/>
  <c r="O311" i="1"/>
  <c r="S310" i="1"/>
  <c r="R310" i="1"/>
  <c r="U309" i="1"/>
  <c r="AD309" i="1"/>
  <c r="Q316" i="1"/>
  <c r="T310" i="1" l="1"/>
  <c r="S311" i="1"/>
  <c r="O312" i="1"/>
  <c r="R311" i="1"/>
  <c r="T311" i="1" s="1"/>
  <c r="AD310" i="1"/>
  <c r="U310" i="1"/>
  <c r="AF309" i="1"/>
  <c r="AH309" i="1" s="1"/>
  <c r="AE309" i="1"/>
  <c r="AI308" i="1"/>
  <c r="AG308" i="1"/>
  <c r="Q317" i="1"/>
  <c r="AF310" i="1" l="1"/>
  <c r="AH310" i="1" s="1"/>
  <c r="AE310" i="1"/>
  <c r="AI309" i="1"/>
  <c r="AG309" i="1"/>
  <c r="S312" i="1"/>
  <c r="O313" i="1"/>
  <c r="R312" i="1"/>
  <c r="AD311" i="1"/>
  <c r="U311" i="1"/>
  <c r="Q318" i="1"/>
  <c r="T312" i="1" l="1"/>
  <c r="AF311" i="1"/>
  <c r="AH311" i="1" s="1"/>
  <c r="AE311" i="1"/>
  <c r="O314" i="1"/>
  <c r="S313" i="1"/>
  <c r="R313" i="1"/>
  <c r="AD312" i="1"/>
  <c r="U312" i="1"/>
  <c r="AI310" i="1"/>
  <c r="AG310" i="1"/>
  <c r="Q319" i="1"/>
  <c r="T313" i="1" l="1"/>
  <c r="AD313" i="1"/>
  <c r="U313" i="1"/>
  <c r="AF312" i="1"/>
  <c r="AH312" i="1" s="1"/>
  <c r="AE312" i="1"/>
  <c r="O315" i="1"/>
  <c r="S314" i="1"/>
  <c r="R314" i="1"/>
  <c r="AI311" i="1"/>
  <c r="AG311" i="1"/>
  <c r="Q320" i="1"/>
  <c r="T314" i="1" l="1"/>
  <c r="S315" i="1"/>
  <c r="O316" i="1"/>
  <c r="R315" i="1"/>
  <c r="U314" i="1"/>
  <c r="AD314" i="1"/>
  <c r="AI312" i="1"/>
  <c r="AG312" i="1"/>
  <c r="AF313" i="1"/>
  <c r="AH313" i="1" s="1"/>
  <c r="AE313" i="1"/>
  <c r="Q321" i="1"/>
  <c r="T315" i="1" l="1"/>
  <c r="AF314" i="1"/>
  <c r="AH314" i="1" s="1"/>
  <c r="AE314" i="1"/>
  <c r="AI313" i="1"/>
  <c r="AG313" i="1"/>
  <c r="R316" i="1"/>
  <c r="S316" i="1"/>
  <c r="O317" i="1"/>
  <c r="U315" i="1"/>
  <c r="AD315" i="1"/>
  <c r="Q322" i="1"/>
  <c r="T316" i="1" l="1"/>
  <c r="O318" i="1"/>
  <c r="S317" i="1"/>
  <c r="R317" i="1"/>
  <c r="U316" i="1"/>
  <c r="AD316" i="1"/>
  <c r="AF315" i="1"/>
  <c r="AH315" i="1" s="1"/>
  <c r="AE315" i="1"/>
  <c r="AG314" i="1"/>
  <c r="AI314" i="1"/>
  <c r="Q323" i="1"/>
  <c r="T317" i="1" l="1"/>
  <c r="AF316" i="1"/>
  <c r="AH316" i="1" s="1"/>
  <c r="AE316" i="1"/>
  <c r="AI315" i="1"/>
  <c r="AG315" i="1"/>
  <c r="AD317" i="1"/>
  <c r="U317" i="1"/>
  <c r="S318" i="1"/>
  <c r="O319" i="1"/>
  <c r="R318" i="1"/>
  <c r="Q324" i="1"/>
  <c r="AF317" i="1" l="1"/>
  <c r="AH317" i="1" s="1"/>
  <c r="AE317" i="1"/>
  <c r="U318" i="1"/>
  <c r="AD318" i="1"/>
  <c r="S319" i="1"/>
  <c r="O320" i="1"/>
  <c r="R319" i="1"/>
  <c r="T318" i="1"/>
  <c r="AI316" i="1"/>
  <c r="AG316" i="1"/>
  <c r="Q325" i="1"/>
  <c r="T319" i="1" l="1"/>
  <c r="AD319" i="1"/>
  <c r="U319" i="1"/>
  <c r="AF318" i="1"/>
  <c r="AH318" i="1" s="1"/>
  <c r="AE318" i="1"/>
  <c r="S320" i="1"/>
  <c r="O321" i="1"/>
  <c r="R320" i="1"/>
  <c r="AG317" i="1"/>
  <c r="AI317" i="1"/>
  <c r="Q326" i="1"/>
  <c r="AD320" i="1" l="1"/>
  <c r="U320" i="1"/>
  <c r="T320" i="1"/>
  <c r="AI318" i="1"/>
  <c r="AG318" i="1"/>
  <c r="O322" i="1"/>
  <c r="S321" i="1"/>
  <c r="R321" i="1"/>
  <c r="AF319" i="1"/>
  <c r="AH319" i="1" s="1"/>
  <c r="AE319" i="1"/>
  <c r="Q327" i="1"/>
  <c r="T321" i="1" l="1"/>
  <c r="R322" i="1"/>
  <c r="O323" i="1"/>
  <c r="S322" i="1"/>
  <c r="U321" i="1"/>
  <c r="AD321" i="1"/>
  <c r="AI319" i="1"/>
  <c r="AG319" i="1"/>
  <c r="AF320" i="1"/>
  <c r="AH320" i="1" s="1"/>
  <c r="AE320" i="1"/>
  <c r="Q328" i="1"/>
  <c r="AF321" i="1" l="1"/>
  <c r="AH321" i="1" s="1"/>
  <c r="AE321" i="1"/>
  <c r="AG320" i="1"/>
  <c r="AI320" i="1"/>
  <c r="U322" i="1"/>
  <c r="AD322" i="1"/>
  <c r="R323" i="1"/>
  <c r="S323" i="1"/>
  <c r="O324" i="1"/>
  <c r="T322" i="1"/>
  <c r="Q329" i="1"/>
  <c r="U323" i="1" l="1"/>
  <c r="AD323" i="1"/>
  <c r="T323" i="1"/>
  <c r="AF322" i="1"/>
  <c r="AH322" i="1" s="1"/>
  <c r="AE322" i="1"/>
  <c r="S324" i="1"/>
  <c r="R324" i="1"/>
  <c r="O325" i="1"/>
  <c r="AI321" i="1"/>
  <c r="AG321" i="1"/>
  <c r="Q330" i="1"/>
  <c r="AD324" i="1" l="1"/>
  <c r="U324" i="1"/>
  <c r="AI322" i="1"/>
  <c r="AG322" i="1"/>
  <c r="T324" i="1"/>
  <c r="S325" i="1"/>
  <c r="O326" i="1"/>
  <c r="R325" i="1"/>
  <c r="AF323" i="1"/>
  <c r="AH323" i="1" s="1"/>
  <c r="AE323" i="1"/>
  <c r="Q331" i="1"/>
  <c r="T325" i="1" l="1"/>
  <c r="AD325" i="1"/>
  <c r="U325" i="1"/>
  <c r="S326" i="1"/>
  <c r="O327" i="1"/>
  <c r="R326" i="1"/>
  <c r="AG323" i="1"/>
  <c r="AI323" i="1"/>
  <c r="AF324" i="1"/>
  <c r="AH324" i="1" s="1"/>
  <c r="AE324" i="1"/>
  <c r="Q332" i="1"/>
  <c r="T326" i="1" l="1"/>
  <c r="S327" i="1"/>
  <c r="R327" i="1"/>
  <c r="O328" i="1"/>
  <c r="AI324" i="1"/>
  <c r="AG324" i="1"/>
  <c r="AD326" i="1"/>
  <c r="U326" i="1"/>
  <c r="AF325" i="1"/>
  <c r="AH325" i="1" s="1"/>
  <c r="AE325" i="1"/>
  <c r="Q333" i="1"/>
  <c r="T327" i="1" l="1"/>
  <c r="AI325" i="1"/>
  <c r="AG325" i="1"/>
  <c r="S328" i="1"/>
  <c r="R328" i="1"/>
  <c r="O329" i="1"/>
  <c r="AF326" i="1"/>
  <c r="AH326" i="1" s="1"/>
  <c r="AE326" i="1"/>
  <c r="AD327" i="1"/>
  <c r="U327" i="1"/>
  <c r="Q334" i="1"/>
  <c r="T328" i="1" l="1"/>
  <c r="R329" i="1"/>
  <c r="S329" i="1"/>
  <c r="O330" i="1"/>
  <c r="AD328" i="1"/>
  <c r="U328" i="1"/>
  <c r="AF327" i="1"/>
  <c r="AH327" i="1" s="1"/>
  <c r="AE327" i="1"/>
  <c r="AI326" i="1"/>
  <c r="AG326" i="1"/>
  <c r="Q335" i="1"/>
  <c r="AF328" i="1" l="1"/>
  <c r="AH328" i="1" s="1"/>
  <c r="AE328" i="1"/>
  <c r="S330" i="1"/>
  <c r="R330" i="1"/>
  <c r="O331" i="1"/>
  <c r="AI327" i="1"/>
  <c r="AG327" i="1"/>
  <c r="AD329" i="1"/>
  <c r="U329" i="1"/>
  <c r="T329" i="1"/>
  <c r="Q336" i="1"/>
  <c r="T330" i="1" l="1"/>
  <c r="O332" i="1"/>
  <c r="R331" i="1"/>
  <c r="S331" i="1"/>
  <c r="AD330" i="1"/>
  <c r="U330" i="1"/>
  <c r="AF329" i="1"/>
  <c r="AH329" i="1" s="1"/>
  <c r="AE329" i="1"/>
  <c r="AG328" i="1"/>
  <c r="AI328" i="1"/>
  <c r="Q337" i="1"/>
  <c r="AF330" i="1" l="1"/>
  <c r="AH330" i="1" s="1"/>
  <c r="AE330" i="1"/>
  <c r="AD331" i="1"/>
  <c r="U331" i="1"/>
  <c r="AI329" i="1"/>
  <c r="AG329" i="1"/>
  <c r="T331" i="1"/>
  <c r="S332" i="1"/>
  <c r="O333" i="1"/>
  <c r="R332" i="1"/>
  <c r="Q338" i="1"/>
  <c r="AF331" i="1" l="1"/>
  <c r="AH331" i="1" s="1"/>
  <c r="AE331" i="1"/>
  <c r="U332" i="1"/>
  <c r="AD332" i="1"/>
  <c r="T332" i="1"/>
  <c r="R333" i="1"/>
  <c r="S333" i="1"/>
  <c r="O334" i="1"/>
  <c r="AI330" i="1"/>
  <c r="AG330" i="1"/>
  <c r="Q339" i="1"/>
  <c r="AD333" i="1" l="1"/>
  <c r="U333" i="1"/>
  <c r="T333" i="1"/>
  <c r="AF332" i="1"/>
  <c r="AH332" i="1" s="1"/>
  <c r="AE332" i="1"/>
  <c r="O335" i="1"/>
  <c r="R334" i="1"/>
  <c r="S334" i="1"/>
  <c r="AG331" i="1"/>
  <c r="AI331" i="1"/>
  <c r="Q340" i="1"/>
  <c r="T334" i="1" l="1"/>
  <c r="AI332" i="1"/>
  <c r="AG332" i="1"/>
  <c r="U334" i="1"/>
  <c r="AD334" i="1"/>
  <c r="S335" i="1"/>
  <c r="O336" i="1"/>
  <c r="R335" i="1"/>
  <c r="AF333" i="1"/>
  <c r="AH333" i="1" s="1"/>
  <c r="AE333" i="1"/>
  <c r="Q341" i="1"/>
  <c r="T335" i="1" l="1"/>
  <c r="AD335" i="1"/>
  <c r="U335" i="1"/>
  <c r="AF334" i="1"/>
  <c r="AH334" i="1" s="1"/>
  <c r="AE334" i="1"/>
  <c r="AG333" i="1"/>
  <c r="AI333" i="1"/>
  <c r="S336" i="1"/>
  <c r="O337" i="1"/>
  <c r="R336" i="1"/>
  <c r="Q342" i="1"/>
  <c r="AI334" i="1" l="1"/>
  <c r="AG334" i="1"/>
  <c r="AD336" i="1"/>
  <c r="U336" i="1"/>
  <c r="S337" i="1"/>
  <c r="O338" i="1"/>
  <c r="R337" i="1"/>
  <c r="T336" i="1"/>
  <c r="AF335" i="1"/>
  <c r="AH335" i="1" s="1"/>
  <c r="AE335" i="1"/>
  <c r="Q343" i="1"/>
  <c r="T337" i="1" l="1"/>
  <c r="R338" i="1"/>
  <c r="S338" i="1"/>
  <c r="O339" i="1"/>
  <c r="U337" i="1"/>
  <c r="AD337" i="1"/>
  <c r="AF336" i="1"/>
  <c r="AH336" i="1" s="1"/>
  <c r="AE336" i="1"/>
  <c r="AI335" i="1"/>
  <c r="AG335" i="1"/>
  <c r="Q344" i="1"/>
  <c r="AF337" i="1" l="1"/>
  <c r="AH337" i="1" s="1"/>
  <c r="AE337" i="1"/>
  <c r="O340" i="1"/>
  <c r="R339" i="1"/>
  <c r="S339" i="1"/>
  <c r="U338" i="1"/>
  <c r="AD338" i="1"/>
  <c r="AG336" i="1"/>
  <c r="AI336" i="1"/>
  <c r="T338" i="1"/>
  <c r="Q345" i="1"/>
  <c r="AD339" i="1" l="1"/>
  <c r="U339" i="1"/>
  <c r="T339" i="1"/>
  <c r="AF338" i="1"/>
  <c r="AH338" i="1" s="1"/>
  <c r="AE338" i="1"/>
  <c r="S340" i="1"/>
  <c r="O341" i="1"/>
  <c r="R340" i="1"/>
  <c r="AG337" i="1"/>
  <c r="AI337" i="1"/>
  <c r="Q346" i="1"/>
  <c r="T340" i="1" l="1"/>
  <c r="AD340" i="1"/>
  <c r="U340" i="1"/>
  <c r="AG338" i="1"/>
  <c r="AI338" i="1"/>
  <c r="S341" i="1"/>
  <c r="O342" i="1"/>
  <c r="R341" i="1"/>
  <c r="AF339" i="1"/>
  <c r="AH339" i="1" s="1"/>
  <c r="AE339" i="1"/>
  <c r="Q347" i="1"/>
  <c r="T341" i="1" l="1"/>
  <c r="AI339" i="1"/>
  <c r="AG339" i="1"/>
  <c r="AD341" i="1"/>
  <c r="U341" i="1"/>
  <c r="S342" i="1"/>
  <c r="O343" i="1"/>
  <c r="R342" i="1"/>
  <c r="AF340" i="1"/>
  <c r="AH340" i="1" s="1"/>
  <c r="AE340" i="1"/>
  <c r="Q348" i="1"/>
  <c r="T342" i="1" l="1"/>
  <c r="AD342" i="1"/>
  <c r="U342" i="1"/>
  <c r="AI340" i="1"/>
  <c r="AG340" i="1"/>
  <c r="AF341" i="1"/>
  <c r="AH341" i="1" s="1"/>
  <c r="AE341" i="1"/>
  <c r="S343" i="1"/>
  <c r="O344" i="1"/>
  <c r="R343" i="1"/>
  <c r="Q349" i="1"/>
  <c r="AD343" i="1" l="1"/>
  <c r="U343" i="1"/>
  <c r="AI341" i="1"/>
  <c r="AG341" i="1"/>
  <c r="S344" i="1"/>
  <c r="O345" i="1"/>
  <c r="R344" i="1"/>
  <c r="T343" i="1"/>
  <c r="AF342" i="1"/>
  <c r="AH342" i="1" s="1"/>
  <c r="AE342" i="1"/>
  <c r="Q350" i="1"/>
  <c r="T344" i="1" l="1"/>
  <c r="U344" i="1"/>
  <c r="AD344" i="1"/>
  <c r="S345" i="1"/>
  <c r="O346" i="1"/>
  <c r="R345" i="1"/>
  <c r="AI342" i="1"/>
  <c r="AG342" i="1"/>
  <c r="AF343" i="1"/>
  <c r="AH343" i="1" s="1"/>
  <c r="AE343" i="1"/>
  <c r="Q351" i="1"/>
  <c r="T345" i="1" l="1"/>
  <c r="AG343" i="1"/>
  <c r="AI343" i="1"/>
  <c r="S346" i="1"/>
  <c r="O347" i="1"/>
  <c r="R346" i="1"/>
  <c r="U345" i="1"/>
  <c r="AD345" i="1"/>
  <c r="AF344" i="1"/>
  <c r="AH344" i="1" s="1"/>
  <c r="AE344" i="1"/>
  <c r="Q352" i="1"/>
  <c r="T346" i="1" l="1"/>
  <c r="S347" i="1"/>
  <c r="O348" i="1"/>
  <c r="R347" i="1"/>
  <c r="T347" i="1" s="1"/>
  <c r="U346" i="1"/>
  <c r="AD346" i="1"/>
  <c r="AF345" i="1"/>
  <c r="AH345" i="1" s="1"/>
  <c r="AE345" i="1"/>
  <c r="AI344" i="1"/>
  <c r="AG344" i="1"/>
  <c r="Q353" i="1"/>
  <c r="AI345" i="1" l="1"/>
  <c r="AG345" i="1"/>
  <c r="AF346" i="1"/>
  <c r="AH346" i="1" s="1"/>
  <c r="AE346" i="1"/>
  <c r="O349" i="1"/>
  <c r="R348" i="1"/>
  <c r="S348" i="1"/>
  <c r="AD347" i="1"/>
  <c r="U347" i="1"/>
  <c r="Q354" i="1"/>
  <c r="AF347" i="1" l="1"/>
  <c r="AH347" i="1" s="1"/>
  <c r="AE347" i="1"/>
  <c r="R349" i="1"/>
  <c r="S349" i="1"/>
  <c r="O350" i="1"/>
  <c r="AI346" i="1"/>
  <c r="AG346" i="1"/>
  <c r="U348" i="1"/>
  <c r="AD348" i="1"/>
  <c r="T348" i="1"/>
  <c r="Q355" i="1"/>
  <c r="R350" i="1" l="1"/>
  <c r="O351" i="1"/>
  <c r="S350" i="1"/>
  <c r="AD349" i="1"/>
  <c r="U349" i="1"/>
  <c r="T349" i="1"/>
  <c r="AF348" i="1"/>
  <c r="AH348" i="1" s="1"/>
  <c r="AE348" i="1"/>
  <c r="AI347" i="1"/>
  <c r="AG347" i="1"/>
  <c r="Q356" i="1"/>
  <c r="AI348" i="1" l="1"/>
  <c r="AG348" i="1"/>
  <c r="AF349" i="1"/>
  <c r="AH349" i="1" s="1"/>
  <c r="AE349" i="1"/>
  <c r="U350" i="1"/>
  <c r="AD350" i="1"/>
  <c r="O352" i="1"/>
  <c r="R351" i="1"/>
  <c r="S351" i="1"/>
  <c r="T350" i="1"/>
  <c r="Q357" i="1"/>
  <c r="T351" i="1" l="1"/>
  <c r="AF350" i="1"/>
  <c r="AH350" i="1" s="1"/>
  <c r="AE350" i="1"/>
  <c r="AI349" i="1"/>
  <c r="AG349" i="1"/>
  <c r="O353" i="1"/>
  <c r="R352" i="1"/>
  <c r="S352" i="1"/>
  <c r="U351" i="1"/>
  <c r="AD351" i="1"/>
  <c r="Q358" i="1"/>
  <c r="T352" i="1" l="1"/>
  <c r="S353" i="1"/>
  <c r="R353" i="1"/>
  <c r="O354" i="1"/>
  <c r="AD352" i="1"/>
  <c r="U352" i="1"/>
  <c r="AF351" i="1"/>
  <c r="AH351" i="1" s="1"/>
  <c r="AE351" i="1"/>
  <c r="AI350" i="1"/>
  <c r="AG350" i="1"/>
  <c r="Q359" i="1"/>
  <c r="T353" i="1" l="1"/>
  <c r="AF352" i="1"/>
  <c r="AH352" i="1" s="1"/>
  <c r="AE352" i="1"/>
  <c r="S354" i="1"/>
  <c r="O355" i="1"/>
  <c r="R354" i="1"/>
  <c r="AG351" i="1"/>
  <c r="AI351" i="1"/>
  <c r="U353" i="1"/>
  <c r="AD353" i="1"/>
  <c r="Q360" i="1"/>
  <c r="T354" i="1" l="1"/>
  <c r="R355" i="1"/>
  <c r="S355" i="1"/>
  <c r="O356" i="1"/>
  <c r="U354" i="1"/>
  <c r="AD354" i="1"/>
  <c r="AF353" i="1"/>
  <c r="AH353" i="1" s="1"/>
  <c r="AE353" i="1"/>
  <c r="AI352" i="1"/>
  <c r="AG352" i="1"/>
  <c r="Q361" i="1"/>
  <c r="AF354" i="1" l="1"/>
  <c r="AH354" i="1" s="1"/>
  <c r="AE354" i="1"/>
  <c r="AI353" i="1"/>
  <c r="AG353" i="1"/>
  <c r="R356" i="1"/>
  <c r="S356" i="1"/>
  <c r="O357" i="1"/>
  <c r="AD355" i="1"/>
  <c r="U355" i="1"/>
  <c r="T355" i="1"/>
  <c r="Q362" i="1"/>
  <c r="AD356" i="1" l="1"/>
  <c r="U356" i="1"/>
  <c r="T356" i="1"/>
  <c r="AF355" i="1"/>
  <c r="AH355" i="1" s="1"/>
  <c r="AE355" i="1"/>
  <c r="R357" i="1"/>
  <c r="S357" i="1"/>
  <c r="O358" i="1"/>
  <c r="AG354" i="1"/>
  <c r="AI354" i="1"/>
  <c r="Q363" i="1"/>
  <c r="U357" i="1" l="1"/>
  <c r="AD357" i="1"/>
  <c r="AI355" i="1"/>
  <c r="AG355" i="1"/>
  <c r="T357" i="1"/>
  <c r="S358" i="1"/>
  <c r="O359" i="1"/>
  <c r="R358" i="1"/>
  <c r="AF356" i="1"/>
  <c r="AH356" i="1" s="1"/>
  <c r="AE356" i="1"/>
  <c r="Q364" i="1"/>
  <c r="T358" i="1" l="1"/>
  <c r="S359" i="1"/>
  <c r="O360" i="1"/>
  <c r="R359" i="1"/>
  <c r="AD358" i="1"/>
  <c r="U358" i="1"/>
  <c r="AF357" i="1"/>
  <c r="AH357" i="1" s="1"/>
  <c r="AE357" i="1"/>
  <c r="AI356" i="1"/>
  <c r="AG356" i="1"/>
  <c r="Q365" i="1"/>
  <c r="T359" i="1" l="1"/>
  <c r="AF358" i="1"/>
  <c r="AH358" i="1" s="1"/>
  <c r="AE358" i="1"/>
  <c r="AI357" i="1"/>
  <c r="AG357" i="1"/>
  <c r="S360" i="1"/>
  <c r="O361" i="1"/>
  <c r="R360" i="1"/>
  <c r="U359" i="1"/>
  <c r="AD359" i="1"/>
  <c r="Q366" i="1"/>
  <c r="T360" i="1" l="1"/>
  <c r="U360" i="1"/>
  <c r="AD360" i="1"/>
  <c r="R361" i="1"/>
  <c r="O362" i="1"/>
  <c r="S361" i="1"/>
  <c r="AF359" i="1"/>
  <c r="AH359" i="1" s="1"/>
  <c r="AE359" i="1"/>
  <c r="AI358" i="1"/>
  <c r="AG358" i="1"/>
  <c r="Q367" i="1"/>
  <c r="U361" i="1" l="1"/>
  <c r="AD361" i="1"/>
  <c r="R362" i="1"/>
  <c r="S362" i="1"/>
  <c r="O363" i="1"/>
  <c r="T361" i="1"/>
  <c r="AG359" i="1"/>
  <c r="AI359" i="1"/>
  <c r="AF360" i="1"/>
  <c r="AH360" i="1" s="1"/>
  <c r="AE360" i="1"/>
  <c r="Q368" i="1"/>
  <c r="O364" i="1" l="1"/>
  <c r="R363" i="1"/>
  <c r="S363" i="1"/>
  <c r="U362" i="1"/>
  <c r="AD362" i="1"/>
  <c r="T362" i="1"/>
  <c r="AF361" i="1"/>
  <c r="AH361" i="1" s="1"/>
  <c r="AE361" i="1"/>
  <c r="AI360" i="1"/>
  <c r="AG360" i="1"/>
  <c r="Q369" i="1"/>
  <c r="AF362" i="1" l="1"/>
  <c r="AH362" i="1" s="1"/>
  <c r="AE362" i="1"/>
  <c r="AD363" i="1"/>
  <c r="U363" i="1"/>
  <c r="AI361" i="1"/>
  <c r="AG361" i="1"/>
  <c r="T363" i="1"/>
  <c r="R364" i="1"/>
  <c r="S364" i="1"/>
  <c r="O365" i="1"/>
  <c r="Q370" i="1"/>
  <c r="T364" i="1" l="1"/>
  <c r="AF363" i="1"/>
  <c r="AH363" i="1" s="1"/>
  <c r="AE363" i="1"/>
  <c r="O366" i="1"/>
  <c r="R365" i="1"/>
  <c r="S365" i="1"/>
  <c r="U364" i="1"/>
  <c r="AD364" i="1"/>
  <c r="AI362" i="1"/>
  <c r="AG362" i="1"/>
  <c r="Q371" i="1"/>
  <c r="U365" i="1" l="1"/>
  <c r="AD365" i="1"/>
  <c r="T365" i="1"/>
  <c r="S366" i="1"/>
  <c r="O367" i="1"/>
  <c r="R366" i="1"/>
  <c r="AF364" i="1"/>
  <c r="AH364" i="1" s="1"/>
  <c r="AE364" i="1"/>
  <c r="AI363" i="1"/>
  <c r="AG363" i="1"/>
  <c r="Q372" i="1"/>
  <c r="T366" i="1" l="1"/>
  <c r="S367" i="1"/>
  <c r="O368" i="1"/>
  <c r="R367" i="1"/>
  <c r="AD366" i="1"/>
  <c r="U366" i="1"/>
  <c r="AF365" i="1"/>
  <c r="AH365" i="1" s="1"/>
  <c r="AE365" i="1"/>
  <c r="AI364" i="1"/>
  <c r="AG364" i="1"/>
  <c r="Q373" i="1"/>
  <c r="T367" i="1" l="1"/>
  <c r="AI365" i="1"/>
  <c r="AG365" i="1"/>
  <c r="AF366" i="1"/>
  <c r="AH366" i="1" s="1"/>
  <c r="AE366" i="1"/>
  <c r="R368" i="1"/>
  <c r="S368" i="1"/>
  <c r="O369" i="1"/>
  <c r="AD367" i="1"/>
  <c r="U367" i="1"/>
  <c r="Q374" i="1"/>
  <c r="AD368" i="1" l="1"/>
  <c r="U368" i="1"/>
  <c r="T368" i="1"/>
  <c r="AG366" i="1"/>
  <c r="AI366" i="1"/>
  <c r="AF367" i="1"/>
  <c r="AH367" i="1" s="1"/>
  <c r="AE367" i="1"/>
  <c r="S369" i="1"/>
  <c r="O370" i="1"/>
  <c r="R369" i="1"/>
  <c r="Q375" i="1"/>
  <c r="AI367" i="1" l="1"/>
  <c r="AG367" i="1"/>
  <c r="U369" i="1"/>
  <c r="AD369" i="1"/>
  <c r="T369" i="1"/>
  <c r="S370" i="1"/>
  <c r="O371" i="1"/>
  <c r="R370" i="1"/>
  <c r="AF368" i="1"/>
  <c r="AH368" i="1" s="1"/>
  <c r="AE368" i="1"/>
  <c r="Q376" i="1"/>
  <c r="T370" i="1" l="1"/>
  <c r="U370" i="1"/>
  <c r="AD370" i="1"/>
  <c r="O372" i="1"/>
  <c r="R371" i="1"/>
  <c r="S371" i="1"/>
  <c r="AF369" i="1"/>
  <c r="AH369" i="1" s="1"/>
  <c r="AE369" i="1"/>
  <c r="AI368" i="1"/>
  <c r="AG368" i="1"/>
  <c r="Q377" i="1"/>
  <c r="U371" i="1" l="1"/>
  <c r="AD371" i="1"/>
  <c r="T371" i="1"/>
  <c r="R372" i="1"/>
  <c r="S372" i="1"/>
  <c r="O373" i="1"/>
  <c r="AG369" i="1"/>
  <c r="AI369" i="1"/>
  <c r="AF370" i="1"/>
  <c r="AH370" i="1" s="1"/>
  <c r="AE370" i="1"/>
  <c r="Q378" i="1"/>
  <c r="R373" i="1" l="1"/>
  <c r="O374" i="1"/>
  <c r="S373" i="1"/>
  <c r="AD372" i="1"/>
  <c r="U372" i="1"/>
  <c r="T372" i="1"/>
  <c r="AF371" i="1"/>
  <c r="AH371" i="1" s="1"/>
  <c r="AE371" i="1"/>
  <c r="AI370" i="1"/>
  <c r="AG370" i="1"/>
  <c r="Q379" i="1"/>
  <c r="AI371" i="1" l="1"/>
  <c r="AG371" i="1"/>
  <c r="AF372" i="1"/>
  <c r="AH372" i="1" s="1"/>
  <c r="AE372" i="1"/>
  <c r="U373" i="1"/>
  <c r="AD373" i="1"/>
  <c r="S374" i="1"/>
  <c r="R374" i="1"/>
  <c r="O375" i="1"/>
  <c r="T373" i="1"/>
  <c r="Q380" i="1"/>
  <c r="T374" i="1" l="1"/>
  <c r="U374" i="1"/>
  <c r="AD374" i="1"/>
  <c r="AI372" i="1"/>
  <c r="AG372" i="1"/>
  <c r="AF373" i="1"/>
  <c r="AH373" i="1" s="1"/>
  <c r="AE373" i="1"/>
  <c r="R375" i="1"/>
  <c r="S375" i="1"/>
  <c r="O376" i="1"/>
  <c r="Q381" i="1"/>
  <c r="AD375" i="1" l="1"/>
  <c r="U375" i="1"/>
  <c r="AI373" i="1"/>
  <c r="AG373" i="1"/>
  <c r="T375" i="1"/>
  <c r="AF374" i="1"/>
  <c r="AH374" i="1" s="1"/>
  <c r="AE374" i="1"/>
  <c r="S376" i="1"/>
  <c r="O377" i="1"/>
  <c r="R376" i="1"/>
  <c r="Q382" i="1"/>
  <c r="U376" i="1" l="1"/>
  <c r="AD376" i="1"/>
  <c r="AI374" i="1"/>
  <c r="AG374" i="1"/>
  <c r="T376" i="1"/>
  <c r="S377" i="1"/>
  <c r="O378" i="1"/>
  <c r="R377" i="1"/>
  <c r="AF375" i="1"/>
  <c r="AH375" i="1" s="1"/>
  <c r="AE375" i="1"/>
  <c r="Q383" i="1"/>
  <c r="T377" i="1" l="1"/>
  <c r="AD377" i="1"/>
  <c r="U377" i="1"/>
  <c r="S378" i="1"/>
  <c r="R378" i="1"/>
  <c r="O379" i="1"/>
  <c r="AF376" i="1"/>
  <c r="AH376" i="1" s="1"/>
  <c r="AE376" i="1"/>
  <c r="AG375" i="1"/>
  <c r="AI375" i="1"/>
  <c r="Q384" i="1"/>
  <c r="T378" i="1" l="1"/>
  <c r="S379" i="1"/>
  <c r="R379" i="1"/>
  <c r="O380" i="1"/>
  <c r="AG376" i="1"/>
  <c r="AI376" i="1"/>
  <c r="AD378" i="1"/>
  <c r="U378" i="1"/>
  <c r="AF377" i="1"/>
  <c r="AH377" i="1" s="1"/>
  <c r="AE377" i="1"/>
  <c r="Q385" i="1"/>
  <c r="T379" i="1" l="1"/>
  <c r="AI377" i="1"/>
  <c r="AG377" i="1"/>
  <c r="S380" i="1"/>
  <c r="O381" i="1"/>
  <c r="R380" i="1"/>
  <c r="AF378" i="1"/>
  <c r="AH378" i="1" s="1"/>
  <c r="AE378" i="1"/>
  <c r="AD379" i="1"/>
  <c r="U379" i="1"/>
  <c r="Q386" i="1"/>
  <c r="T380" i="1" l="1"/>
  <c r="O382" i="1"/>
  <c r="R381" i="1"/>
  <c r="S381" i="1"/>
  <c r="AF379" i="1"/>
  <c r="AH379" i="1" s="1"/>
  <c r="AE379" i="1"/>
  <c r="AD380" i="1"/>
  <c r="U380" i="1"/>
  <c r="AI378" i="1"/>
  <c r="AG378" i="1"/>
  <c r="Q387" i="1"/>
  <c r="AI379" i="1" l="1"/>
  <c r="AG379" i="1"/>
  <c r="AF380" i="1"/>
  <c r="AH380" i="1" s="1"/>
  <c r="AE380" i="1"/>
  <c r="AD381" i="1"/>
  <c r="U381" i="1"/>
  <c r="T381" i="1"/>
  <c r="S382" i="1"/>
  <c r="O383" i="1"/>
  <c r="R382" i="1"/>
  <c r="Q388" i="1"/>
  <c r="AF381" i="1" l="1"/>
  <c r="AH381" i="1" s="1"/>
  <c r="AE381" i="1"/>
  <c r="AG380" i="1"/>
  <c r="AI380" i="1"/>
  <c r="U382" i="1"/>
  <c r="AD382" i="1"/>
  <c r="T382" i="1"/>
  <c r="R383" i="1"/>
  <c r="O384" i="1"/>
  <c r="S383" i="1"/>
  <c r="Q389" i="1"/>
  <c r="T383" i="1" l="1"/>
  <c r="AF382" i="1"/>
  <c r="AH382" i="1" s="1"/>
  <c r="AE382" i="1"/>
  <c r="AD383" i="1"/>
  <c r="U383" i="1"/>
  <c r="R384" i="1"/>
  <c r="O385" i="1"/>
  <c r="S384" i="1"/>
  <c r="AI381" i="1"/>
  <c r="AG381" i="1"/>
  <c r="Q390" i="1"/>
  <c r="S385" i="1" l="1"/>
  <c r="O386" i="1"/>
  <c r="R385" i="1"/>
  <c r="T384" i="1"/>
  <c r="AF383" i="1"/>
  <c r="AH383" i="1" s="1"/>
  <c r="AE383" i="1"/>
  <c r="U384" i="1"/>
  <c r="AD384" i="1"/>
  <c r="AI382" i="1"/>
  <c r="AG382" i="1"/>
  <c r="Q391" i="1"/>
  <c r="T385" i="1" l="1"/>
  <c r="AI383" i="1"/>
  <c r="AG383" i="1"/>
  <c r="S386" i="1"/>
  <c r="O387" i="1"/>
  <c r="R386" i="1"/>
  <c r="AF384" i="1"/>
  <c r="AH384" i="1" s="1"/>
  <c r="AE384" i="1"/>
  <c r="AD385" i="1"/>
  <c r="U385" i="1"/>
  <c r="Q392" i="1"/>
  <c r="T386" i="1" l="1"/>
  <c r="S387" i="1"/>
  <c r="O388" i="1"/>
  <c r="R387" i="1"/>
  <c r="AD386" i="1"/>
  <c r="U386" i="1"/>
  <c r="AF385" i="1"/>
  <c r="AH385" i="1" s="1"/>
  <c r="AE385" i="1"/>
  <c r="AI384" i="1"/>
  <c r="AG384" i="1"/>
  <c r="Q393" i="1"/>
  <c r="T387" i="1" l="1"/>
  <c r="AI385" i="1"/>
  <c r="AG385" i="1"/>
  <c r="AF386" i="1"/>
  <c r="AH386" i="1" s="1"/>
  <c r="AE386" i="1"/>
  <c r="R388" i="1"/>
  <c r="O389" i="1"/>
  <c r="S388" i="1"/>
  <c r="AD387" i="1"/>
  <c r="U387" i="1"/>
  <c r="Q394" i="1"/>
  <c r="AF387" i="1" l="1"/>
  <c r="AH387" i="1" s="1"/>
  <c r="AE387" i="1"/>
  <c r="T388" i="1"/>
  <c r="AI386" i="1"/>
  <c r="AG386" i="1"/>
  <c r="O390" i="1"/>
  <c r="S389" i="1"/>
  <c r="R389" i="1"/>
  <c r="U388" i="1"/>
  <c r="AD388" i="1"/>
  <c r="Q395" i="1"/>
  <c r="T389" i="1" l="1"/>
  <c r="S390" i="1"/>
  <c r="R390" i="1"/>
  <c r="O391" i="1"/>
  <c r="AF388" i="1"/>
  <c r="AH388" i="1" s="1"/>
  <c r="AE388" i="1"/>
  <c r="U389" i="1"/>
  <c r="AD389" i="1"/>
  <c r="AI387" i="1"/>
  <c r="AG387" i="1"/>
  <c r="Q396" i="1"/>
  <c r="T390" i="1" l="1"/>
  <c r="AF389" i="1"/>
  <c r="AH389" i="1" s="1"/>
  <c r="AE389" i="1"/>
  <c r="AI388" i="1"/>
  <c r="AG388" i="1"/>
  <c r="R391" i="1"/>
  <c r="O392" i="1"/>
  <c r="S391" i="1"/>
  <c r="AD390" i="1"/>
  <c r="U390" i="1"/>
  <c r="Q397" i="1"/>
  <c r="T391" i="1" l="1"/>
  <c r="AD391" i="1"/>
  <c r="U391" i="1"/>
  <c r="S392" i="1"/>
  <c r="O393" i="1"/>
  <c r="R392" i="1"/>
  <c r="AF390" i="1"/>
  <c r="AH390" i="1" s="1"/>
  <c r="AE390" i="1"/>
  <c r="AG389" i="1"/>
  <c r="AI389" i="1"/>
  <c r="Q398" i="1"/>
  <c r="T392" i="1" l="1"/>
  <c r="R393" i="1"/>
  <c r="S393" i="1"/>
  <c r="O394" i="1"/>
  <c r="AD392" i="1"/>
  <c r="U392" i="1"/>
  <c r="AG390" i="1"/>
  <c r="AI390" i="1"/>
  <c r="AF391" i="1"/>
  <c r="AH391" i="1" s="1"/>
  <c r="AE391" i="1"/>
  <c r="Q399" i="1"/>
  <c r="AI391" i="1" l="1"/>
  <c r="AG391" i="1"/>
  <c r="AF392" i="1"/>
  <c r="AH392" i="1" s="1"/>
  <c r="AE392" i="1"/>
  <c r="O395" i="1"/>
  <c r="S394" i="1"/>
  <c r="R394" i="1"/>
  <c r="AD393" i="1"/>
  <c r="U393" i="1"/>
  <c r="T393" i="1"/>
  <c r="Q400" i="1"/>
  <c r="T394" i="1" l="1"/>
  <c r="AD394" i="1"/>
  <c r="U394" i="1"/>
  <c r="R395" i="1"/>
  <c r="S395" i="1"/>
  <c r="O396" i="1"/>
  <c r="AG392" i="1"/>
  <c r="AI392" i="1"/>
  <c r="AF393" i="1"/>
  <c r="AH393" i="1" s="1"/>
  <c r="AE393" i="1"/>
  <c r="Q401" i="1"/>
  <c r="O397" i="1" l="1"/>
  <c r="R396" i="1"/>
  <c r="S396" i="1"/>
  <c r="U395" i="1"/>
  <c r="AD395" i="1"/>
  <c r="T395" i="1"/>
  <c r="AI393" i="1"/>
  <c r="AG393" i="1"/>
  <c r="AF394" i="1"/>
  <c r="AH394" i="1" s="1"/>
  <c r="AE394" i="1"/>
  <c r="Q402" i="1"/>
  <c r="AF395" i="1" l="1"/>
  <c r="AH395" i="1" s="1"/>
  <c r="AE395" i="1"/>
  <c r="U396" i="1"/>
  <c r="AD396" i="1"/>
  <c r="T396" i="1"/>
  <c r="AI394" i="1"/>
  <c r="AG394" i="1"/>
  <c r="S397" i="1"/>
  <c r="O398" i="1"/>
  <c r="R397" i="1"/>
  <c r="Q403" i="1"/>
  <c r="AF396" i="1" l="1"/>
  <c r="AH396" i="1" s="1"/>
  <c r="AE396" i="1"/>
  <c r="T397" i="1"/>
  <c r="U397" i="1"/>
  <c r="AD397" i="1"/>
  <c r="S398" i="1"/>
  <c r="R398" i="1"/>
  <c r="O399" i="1"/>
  <c r="AI395" i="1"/>
  <c r="AG395" i="1"/>
  <c r="Q404" i="1"/>
  <c r="T398" i="1" l="1"/>
  <c r="U398" i="1"/>
  <c r="AD398" i="1"/>
  <c r="AF397" i="1"/>
  <c r="AH397" i="1" s="1"/>
  <c r="AE397" i="1"/>
  <c r="O400" i="1"/>
  <c r="R399" i="1"/>
  <c r="S399" i="1"/>
  <c r="AI396" i="1"/>
  <c r="AG396" i="1"/>
  <c r="Q405" i="1"/>
  <c r="U399" i="1" l="1"/>
  <c r="AD399" i="1"/>
  <c r="S400" i="1"/>
  <c r="R400" i="1"/>
  <c r="O401" i="1"/>
  <c r="AI397" i="1"/>
  <c r="AG397" i="1"/>
  <c r="AF398" i="1"/>
  <c r="AH398" i="1" s="1"/>
  <c r="AE398" i="1"/>
  <c r="T399" i="1"/>
  <c r="Q406" i="1"/>
  <c r="T400" i="1" l="1"/>
  <c r="O402" i="1"/>
  <c r="S401" i="1"/>
  <c r="R401" i="1"/>
  <c r="AD400" i="1"/>
  <c r="U400" i="1"/>
  <c r="AG398" i="1"/>
  <c r="AI398" i="1"/>
  <c r="AF399" i="1"/>
  <c r="AH399" i="1" s="1"/>
  <c r="AE399" i="1"/>
  <c r="Q407" i="1"/>
  <c r="T401" i="1" l="1"/>
  <c r="AF400" i="1"/>
  <c r="AH400" i="1" s="1"/>
  <c r="AE400" i="1"/>
  <c r="AG399" i="1"/>
  <c r="AI399" i="1"/>
  <c r="U401" i="1"/>
  <c r="AD401" i="1"/>
  <c r="S402" i="1"/>
  <c r="R402" i="1"/>
  <c r="O403" i="1"/>
  <c r="Q408" i="1"/>
  <c r="T402" i="1" l="1"/>
  <c r="AD402" i="1"/>
  <c r="U402" i="1"/>
  <c r="AF401" i="1"/>
  <c r="AH401" i="1" s="1"/>
  <c r="AE401" i="1"/>
  <c r="S403" i="1"/>
  <c r="O404" i="1"/>
  <c r="R403" i="1"/>
  <c r="AI400" i="1"/>
  <c r="AG400" i="1"/>
  <c r="Q409" i="1"/>
  <c r="T403" i="1" l="1"/>
  <c r="R404" i="1"/>
  <c r="S404" i="1"/>
  <c r="O405" i="1"/>
  <c r="AD403" i="1"/>
  <c r="U403" i="1"/>
  <c r="AI401" i="1"/>
  <c r="AG401" i="1"/>
  <c r="AF402" i="1"/>
  <c r="AH402" i="1" s="1"/>
  <c r="AE402" i="1"/>
  <c r="Q410" i="1"/>
  <c r="AI402" i="1" l="1"/>
  <c r="AG402" i="1"/>
  <c r="AF403" i="1"/>
  <c r="AH403" i="1" s="1"/>
  <c r="AE403" i="1"/>
  <c r="S405" i="1"/>
  <c r="O406" i="1"/>
  <c r="R405" i="1"/>
  <c r="AD404" i="1"/>
  <c r="U404" i="1"/>
  <c r="T404" i="1"/>
  <c r="Q411" i="1"/>
  <c r="T405" i="1" l="1"/>
  <c r="AF404" i="1"/>
  <c r="AH404" i="1" s="1"/>
  <c r="AE404" i="1"/>
  <c r="S406" i="1"/>
  <c r="O407" i="1"/>
  <c r="R406" i="1"/>
  <c r="U405" i="1"/>
  <c r="AD405" i="1"/>
  <c r="AG403" i="1"/>
  <c r="AI403" i="1"/>
  <c r="Q412" i="1"/>
  <c r="T406" i="1" l="1"/>
  <c r="AF405" i="1"/>
  <c r="AH405" i="1" s="1"/>
  <c r="AE405" i="1"/>
  <c r="O408" i="1"/>
  <c r="S407" i="1"/>
  <c r="R407" i="1"/>
  <c r="U406" i="1"/>
  <c r="AD406" i="1"/>
  <c r="AG404" i="1"/>
  <c r="AI404" i="1"/>
  <c r="Q413" i="1"/>
  <c r="T407" i="1" l="1"/>
  <c r="AD407" i="1"/>
  <c r="U407" i="1"/>
  <c r="S408" i="1"/>
  <c r="O409" i="1"/>
  <c r="R408" i="1"/>
  <c r="AF406" i="1"/>
  <c r="AH406" i="1" s="1"/>
  <c r="AE406" i="1"/>
  <c r="AI405" i="1"/>
  <c r="AG405" i="1"/>
  <c r="Q414" i="1"/>
  <c r="T408" i="1" l="1"/>
  <c r="AG406" i="1"/>
  <c r="AI406" i="1"/>
  <c r="R409" i="1"/>
  <c r="O410" i="1"/>
  <c r="S409" i="1"/>
  <c r="U408" i="1"/>
  <c r="AD408" i="1"/>
  <c r="AF407" i="1"/>
  <c r="AH407" i="1" s="1"/>
  <c r="AE407" i="1"/>
  <c r="Q415" i="1"/>
  <c r="U409" i="1" l="1"/>
  <c r="AD409" i="1"/>
  <c r="AF408" i="1"/>
  <c r="AH408" i="1" s="1"/>
  <c r="AE408" i="1"/>
  <c r="S410" i="1"/>
  <c r="O411" i="1"/>
  <c r="R410" i="1"/>
  <c r="AI407" i="1"/>
  <c r="AG407" i="1"/>
  <c r="T409" i="1"/>
  <c r="Q416" i="1"/>
  <c r="T410" i="1" l="1"/>
  <c r="S411" i="1"/>
  <c r="O412" i="1"/>
  <c r="R411" i="1"/>
  <c r="AD410" i="1"/>
  <c r="U410" i="1"/>
  <c r="AG408" i="1"/>
  <c r="AI408" i="1"/>
  <c r="AF409" i="1"/>
  <c r="AH409" i="1" s="1"/>
  <c r="AE409" i="1"/>
  <c r="Q417" i="1"/>
  <c r="T411" i="1" l="1"/>
  <c r="AI409" i="1"/>
  <c r="AG409" i="1"/>
  <c r="AF410" i="1"/>
  <c r="AH410" i="1" s="1"/>
  <c r="AE410" i="1"/>
  <c r="S412" i="1"/>
  <c r="O413" i="1"/>
  <c r="R412" i="1"/>
  <c r="U411" i="1"/>
  <c r="AD411" i="1"/>
  <c r="Q418" i="1"/>
  <c r="T412" i="1" l="1"/>
  <c r="U412" i="1"/>
  <c r="AD412" i="1"/>
  <c r="O414" i="1"/>
  <c r="R413" i="1"/>
  <c r="S413" i="1"/>
  <c r="AI410" i="1"/>
  <c r="AG410" i="1"/>
  <c r="AF411" i="1"/>
  <c r="AH411" i="1" s="1"/>
  <c r="AE411" i="1"/>
  <c r="Q419" i="1"/>
  <c r="AI411" i="1" l="1"/>
  <c r="AG411" i="1"/>
  <c r="U413" i="1"/>
  <c r="AD413" i="1"/>
  <c r="T413" i="1"/>
  <c r="R414" i="1"/>
  <c r="O415" i="1"/>
  <c r="S414" i="1"/>
  <c r="AF412" i="1"/>
  <c r="AH412" i="1" s="1"/>
  <c r="AE412" i="1"/>
  <c r="Q420" i="1"/>
  <c r="T414" i="1" l="1"/>
  <c r="U414" i="1"/>
  <c r="AD414" i="1"/>
  <c r="AF413" i="1"/>
  <c r="AH413" i="1" s="1"/>
  <c r="AE413" i="1"/>
  <c r="O416" i="1"/>
  <c r="S415" i="1"/>
  <c r="R415" i="1"/>
  <c r="AI412" i="1"/>
  <c r="AG412" i="1"/>
  <c r="Q421" i="1"/>
  <c r="T415" i="1" l="1"/>
  <c r="AD415" i="1"/>
  <c r="U415" i="1"/>
  <c r="R416" i="1"/>
  <c r="O417" i="1"/>
  <c r="S416" i="1"/>
  <c r="AG413" i="1"/>
  <c r="AI413" i="1"/>
  <c r="AF414" i="1"/>
  <c r="AH414" i="1" s="1"/>
  <c r="AE414" i="1"/>
  <c r="Q422" i="1"/>
  <c r="AD416" i="1" l="1"/>
  <c r="U416" i="1"/>
  <c r="O418" i="1"/>
  <c r="R417" i="1"/>
  <c r="S417" i="1"/>
  <c r="T416" i="1"/>
  <c r="AI414" i="1"/>
  <c r="AG414" i="1"/>
  <c r="AF415" i="1"/>
  <c r="AH415" i="1" s="1"/>
  <c r="AE415" i="1"/>
  <c r="Q423" i="1"/>
  <c r="AD417" i="1" l="1"/>
  <c r="U417" i="1"/>
  <c r="T417" i="1"/>
  <c r="O419" i="1"/>
  <c r="R418" i="1"/>
  <c r="S418" i="1"/>
  <c r="AI415" i="1"/>
  <c r="AG415" i="1"/>
  <c r="AF416" i="1"/>
  <c r="AH416" i="1" s="1"/>
  <c r="AE416" i="1"/>
  <c r="Q424" i="1"/>
  <c r="U418" i="1" l="1"/>
  <c r="AD418" i="1"/>
  <c r="T418" i="1"/>
  <c r="O420" i="1"/>
  <c r="R419" i="1"/>
  <c r="S419" i="1"/>
  <c r="AI416" i="1"/>
  <c r="AG416" i="1"/>
  <c r="AF417" i="1"/>
  <c r="AH417" i="1" s="1"/>
  <c r="AE417" i="1"/>
  <c r="Q425" i="1"/>
  <c r="U419" i="1" l="1"/>
  <c r="AD419" i="1"/>
  <c r="T419" i="1"/>
  <c r="R420" i="1"/>
  <c r="S420" i="1"/>
  <c r="O421" i="1"/>
  <c r="AF418" i="1"/>
  <c r="AH418" i="1" s="1"/>
  <c r="AE418" i="1"/>
  <c r="AI417" i="1"/>
  <c r="AG417" i="1"/>
  <c r="Q426" i="1"/>
  <c r="S421" i="1" l="1"/>
  <c r="R421" i="1"/>
  <c r="O422" i="1"/>
  <c r="U420" i="1"/>
  <c r="AD420" i="1"/>
  <c r="T420" i="1"/>
  <c r="AI418" i="1"/>
  <c r="AG418" i="1"/>
  <c r="AF419" i="1"/>
  <c r="AH419" i="1" s="1"/>
  <c r="AE419" i="1"/>
  <c r="Q427" i="1"/>
  <c r="T421" i="1" l="1"/>
  <c r="AF420" i="1"/>
  <c r="AH420" i="1" s="1"/>
  <c r="AE420" i="1"/>
  <c r="R422" i="1"/>
  <c r="S422" i="1"/>
  <c r="O423" i="1"/>
  <c r="AI419" i="1"/>
  <c r="AG419" i="1"/>
  <c r="U421" i="1"/>
  <c r="AD421" i="1"/>
  <c r="Q428" i="1"/>
  <c r="S423" i="1" l="1"/>
  <c r="R423" i="1"/>
  <c r="O424" i="1"/>
  <c r="AD422" i="1"/>
  <c r="U422" i="1"/>
  <c r="T422" i="1"/>
  <c r="AF421" i="1"/>
  <c r="AH421" i="1" s="1"/>
  <c r="AE421" i="1"/>
  <c r="AI420" i="1"/>
  <c r="AG420" i="1"/>
  <c r="Q429" i="1"/>
  <c r="T423" i="1" l="1"/>
  <c r="AF422" i="1"/>
  <c r="AH422" i="1" s="1"/>
  <c r="AE422" i="1"/>
  <c r="S424" i="1"/>
  <c r="R424" i="1"/>
  <c r="O425" i="1"/>
  <c r="AI421" i="1"/>
  <c r="AG421" i="1"/>
  <c r="U423" i="1"/>
  <c r="AD423" i="1"/>
  <c r="Q430" i="1"/>
  <c r="T424" i="1" l="1"/>
  <c r="S425" i="1"/>
  <c r="O426" i="1"/>
  <c r="R425" i="1"/>
  <c r="T425" i="1" s="1"/>
  <c r="U424" i="1"/>
  <c r="AD424" i="1"/>
  <c r="AF423" i="1"/>
  <c r="AH423" i="1" s="1"/>
  <c r="AE423" i="1"/>
  <c r="AI422" i="1"/>
  <c r="AG422" i="1"/>
  <c r="Q431" i="1"/>
  <c r="AG423" i="1" l="1"/>
  <c r="AI423" i="1"/>
  <c r="AF424" i="1"/>
  <c r="AH424" i="1" s="1"/>
  <c r="AE424" i="1"/>
  <c r="R426" i="1"/>
  <c r="O427" i="1"/>
  <c r="S426" i="1"/>
  <c r="AD425" i="1"/>
  <c r="U425" i="1"/>
  <c r="Q432" i="1"/>
  <c r="S427" i="1" l="1"/>
  <c r="O428" i="1"/>
  <c r="R427" i="1"/>
  <c r="T426" i="1"/>
  <c r="AF425" i="1"/>
  <c r="AH425" i="1" s="1"/>
  <c r="AE425" i="1"/>
  <c r="AD426" i="1"/>
  <c r="U426" i="1"/>
  <c r="AI424" i="1"/>
  <c r="AG424" i="1"/>
  <c r="Q433" i="1"/>
  <c r="T427" i="1" l="1"/>
  <c r="AG425" i="1"/>
  <c r="AI425" i="1"/>
  <c r="S428" i="1"/>
  <c r="O429" i="1"/>
  <c r="R428" i="1"/>
  <c r="AF426" i="1"/>
  <c r="AH426" i="1" s="1"/>
  <c r="AE426" i="1"/>
  <c r="U427" i="1"/>
  <c r="AD427" i="1"/>
  <c r="Q434" i="1"/>
  <c r="T428" i="1" l="1"/>
  <c r="R429" i="1"/>
  <c r="O430" i="1"/>
  <c r="S429" i="1"/>
  <c r="U428" i="1"/>
  <c r="AD428" i="1"/>
  <c r="AG426" i="1"/>
  <c r="AI426" i="1"/>
  <c r="AF427" i="1"/>
  <c r="AH427" i="1" s="1"/>
  <c r="AE427" i="1"/>
  <c r="Q435" i="1"/>
  <c r="AG427" i="1" l="1"/>
  <c r="AI427" i="1"/>
  <c r="AF428" i="1"/>
  <c r="AH428" i="1" s="1"/>
  <c r="AE428" i="1"/>
  <c r="U429" i="1"/>
  <c r="AD429" i="1"/>
  <c r="R430" i="1"/>
  <c r="O431" i="1"/>
  <c r="S430" i="1"/>
  <c r="T429" i="1"/>
  <c r="Q436" i="1"/>
  <c r="T430" i="1" l="1"/>
  <c r="AF429" i="1"/>
  <c r="AH429" i="1" s="1"/>
  <c r="AE429" i="1"/>
  <c r="O432" i="1"/>
  <c r="R431" i="1"/>
  <c r="S431" i="1"/>
  <c r="AI428" i="1"/>
  <c r="AG428" i="1"/>
  <c r="AD430" i="1"/>
  <c r="U430" i="1"/>
  <c r="Q437" i="1"/>
  <c r="U431" i="1" l="1"/>
  <c r="AD431" i="1"/>
  <c r="T431" i="1"/>
  <c r="AF430" i="1"/>
  <c r="AH430" i="1" s="1"/>
  <c r="AE430" i="1"/>
  <c r="R432" i="1"/>
  <c r="O433" i="1"/>
  <c r="S432" i="1"/>
  <c r="AG429" i="1"/>
  <c r="AI429" i="1"/>
  <c r="Q438" i="1"/>
  <c r="T432" i="1" l="1"/>
  <c r="R433" i="1"/>
  <c r="S433" i="1"/>
  <c r="O434" i="1"/>
  <c r="AG430" i="1"/>
  <c r="AI430" i="1"/>
  <c r="AF431" i="1"/>
  <c r="AH431" i="1" s="1"/>
  <c r="AE431" i="1"/>
  <c r="AD432" i="1"/>
  <c r="U432" i="1"/>
  <c r="Q439" i="1"/>
  <c r="AI431" i="1" l="1"/>
  <c r="AG431" i="1"/>
  <c r="R434" i="1"/>
  <c r="O435" i="1"/>
  <c r="S434" i="1"/>
  <c r="AD433" i="1"/>
  <c r="U433" i="1"/>
  <c r="T433" i="1"/>
  <c r="AF432" i="1"/>
  <c r="AH432" i="1" s="1"/>
  <c r="AE432" i="1"/>
  <c r="Q440" i="1"/>
  <c r="U434" i="1" l="1"/>
  <c r="AD434" i="1"/>
  <c r="R435" i="1"/>
  <c r="O436" i="1"/>
  <c r="S435" i="1"/>
  <c r="T434" i="1"/>
  <c r="AF433" i="1"/>
  <c r="AH433" i="1" s="1"/>
  <c r="AE433" i="1"/>
  <c r="AI432" i="1"/>
  <c r="AG432" i="1"/>
  <c r="Q441" i="1"/>
  <c r="U435" i="1" l="1"/>
  <c r="AD435" i="1"/>
  <c r="S436" i="1"/>
  <c r="O437" i="1"/>
  <c r="R436" i="1"/>
  <c r="T435" i="1"/>
  <c r="AF434" i="1"/>
  <c r="AH434" i="1" s="1"/>
  <c r="AE434" i="1"/>
  <c r="AI433" i="1"/>
  <c r="AG433" i="1"/>
  <c r="Q442" i="1"/>
  <c r="T436" i="1" l="1"/>
  <c r="R437" i="1"/>
  <c r="O438" i="1"/>
  <c r="S437" i="1"/>
  <c r="AI434" i="1"/>
  <c r="AG434" i="1"/>
  <c r="U436" i="1"/>
  <c r="AD436" i="1"/>
  <c r="AF435" i="1"/>
  <c r="AH435" i="1" s="1"/>
  <c r="AE435" i="1"/>
  <c r="Q443" i="1"/>
  <c r="AG435" i="1" l="1"/>
  <c r="AI435" i="1"/>
  <c r="AD437" i="1"/>
  <c r="U437" i="1"/>
  <c r="AF436" i="1"/>
  <c r="AH436" i="1" s="1"/>
  <c r="AE436" i="1"/>
  <c r="S438" i="1"/>
  <c r="R438" i="1"/>
  <c r="O439" i="1"/>
  <c r="T437" i="1"/>
  <c r="Q444" i="1"/>
  <c r="T438" i="1" l="1"/>
  <c r="AI436" i="1"/>
  <c r="AG436" i="1"/>
  <c r="AD438" i="1"/>
  <c r="U438" i="1"/>
  <c r="AF437" i="1"/>
  <c r="AH437" i="1" s="1"/>
  <c r="AE437" i="1"/>
  <c r="S439" i="1"/>
  <c r="O440" i="1"/>
  <c r="R439" i="1"/>
  <c r="Q445" i="1"/>
  <c r="S440" i="1" l="1"/>
  <c r="O441" i="1"/>
  <c r="R440" i="1"/>
  <c r="AD439" i="1"/>
  <c r="U439" i="1"/>
  <c r="AI437" i="1"/>
  <c r="AG437" i="1"/>
  <c r="AF438" i="1"/>
  <c r="AH438" i="1" s="1"/>
  <c r="AE438" i="1"/>
  <c r="T439" i="1"/>
  <c r="Q446" i="1"/>
  <c r="T440" i="1" l="1"/>
  <c r="AI438" i="1"/>
  <c r="AG438" i="1"/>
  <c r="AF439" i="1"/>
  <c r="AH439" i="1" s="1"/>
  <c r="AE439" i="1"/>
  <c r="S441" i="1"/>
  <c r="O442" i="1"/>
  <c r="R441" i="1"/>
  <c r="AD440" i="1"/>
  <c r="U440" i="1"/>
  <c r="Q447" i="1"/>
  <c r="T441" i="1" l="1"/>
  <c r="AD441" i="1"/>
  <c r="U441" i="1"/>
  <c r="AI439" i="1"/>
  <c r="AG439" i="1"/>
  <c r="R442" i="1"/>
  <c r="O443" i="1"/>
  <c r="S442" i="1"/>
  <c r="AF440" i="1"/>
  <c r="AH440" i="1" s="1"/>
  <c r="AE440" i="1"/>
  <c r="Q448" i="1"/>
  <c r="T442" i="1" l="1"/>
  <c r="U442" i="1"/>
  <c r="AD442" i="1"/>
  <c r="O444" i="1"/>
  <c r="R443" i="1"/>
  <c r="S443" i="1"/>
  <c r="AI440" i="1"/>
  <c r="AG440" i="1"/>
  <c r="AF441" i="1"/>
  <c r="AH441" i="1" s="1"/>
  <c r="AE441" i="1"/>
  <c r="Q449" i="1"/>
  <c r="AD443" i="1" l="1"/>
  <c r="U443" i="1"/>
  <c r="T443" i="1"/>
  <c r="R444" i="1"/>
  <c r="S444" i="1"/>
  <c r="O445" i="1"/>
  <c r="AF442" i="1"/>
  <c r="AH442" i="1" s="1"/>
  <c r="AE442" i="1"/>
  <c r="AI441" i="1"/>
  <c r="AG441" i="1"/>
  <c r="Q450" i="1"/>
  <c r="R445" i="1" l="1"/>
  <c r="S445" i="1"/>
  <c r="O446" i="1"/>
  <c r="AD444" i="1"/>
  <c r="U444" i="1"/>
  <c r="T444" i="1"/>
  <c r="AG442" i="1"/>
  <c r="AI442" i="1"/>
  <c r="AF443" i="1"/>
  <c r="AH443" i="1" s="1"/>
  <c r="AE443" i="1"/>
  <c r="Q451" i="1"/>
  <c r="AF444" i="1" l="1"/>
  <c r="AH444" i="1" s="1"/>
  <c r="AE444" i="1"/>
  <c r="S446" i="1"/>
  <c r="R446" i="1"/>
  <c r="O447" i="1"/>
  <c r="AD445" i="1"/>
  <c r="U445" i="1"/>
  <c r="AG443" i="1"/>
  <c r="AI443" i="1"/>
  <c r="T445" i="1"/>
  <c r="Q452" i="1"/>
  <c r="T446" i="1" l="1"/>
  <c r="AF445" i="1"/>
  <c r="AH445" i="1" s="1"/>
  <c r="AE445" i="1"/>
  <c r="O448" i="1"/>
  <c r="R447" i="1"/>
  <c r="S447" i="1"/>
  <c r="U446" i="1"/>
  <c r="AD446" i="1"/>
  <c r="AI444" i="1"/>
  <c r="AG444" i="1"/>
  <c r="Q453" i="1"/>
  <c r="AD447" i="1" l="1"/>
  <c r="U447" i="1"/>
  <c r="T447" i="1"/>
  <c r="O449" i="1"/>
  <c r="S448" i="1"/>
  <c r="R448" i="1"/>
  <c r="AF446" i="1"/>
  <c r="AH446" i="1" s="1"/>
  <c r="AE446" i="1"/>
  <c r="AI445" i="1"/>
  <c r="AG445" i="1"/>
  <c r="Q454" i="1"/>
  <c r="T448" i="1" l="1"/>
  <c r="AD448" i="1"/>
  <c r="U448" i="1"/>
  <c r="AI446" i="1"/>
  <c r="AG446" i="1"/>
  <c r="S449" i="1"/>
  <c r="O450" i="1"/>
  <c r="R449" i="1"/>
  <c r="AF447" i="1"/>
  <c r="AH447" i="1" s="1"/>
  <c r="AE447" i="1"/>
  <c r="Q455" i="1"/>
  <c r="T449" i="1" l="1"/>
  <c r="AD449" i="1"/>
  <c r="U449" i="1"/>
  <c r="AG447" i="1"/>
  <c r="AI447" i="1"/>
  <c r="S450" i="1"/>
  <c r="R450" i="1"/>
  <c r="O451" i="1"/>
  <c r="AF448" i="1"/>
  <c r="AH448" i="1" s="1"/>
  <c r="AE448" i="1"/>
  <c r="Q456" i="1"/>
  <c r="T450" i="1" l="1"/>
  <c r="AD450" i="1"/>
  <c r="U450" i="1"/>
  <c r="AG448" i="1"/>
  <c r="AI448" i="1"/>
  <c r="R451" i="1"/>
  <c r="S451" i="1"/>
  <c r="O452" i="1"/>
  <c r="AF449" i="1"/>
  <c r="AH449" i="1" s="1"/>
  <c r="AE449" i="1"/>
  <c r="Q457" i="1"/>
  <c r="T451" i="1" l="1"/>
  <c r="AI449" i="1"/>
  <c r="AG449" i="1"/>
  <c r="AD451" i="1"/>
  <c r="U451" i="1"/>
  <c r="O453" i="1"/>
  <c r="R452" i="1"/>
  <c r="S452" i="1"/>
  <c r="AF450" i="1"/>
  <c r="AH450" i="1" s="1"/>
  <c r="AE450" i="1"/>
  <c r="Q458" i="1"/>
  <c r="T452" i="1" l="1"/>
  <c r="O454" i="1"/>
  <c r="R453" i="1"/>
  <c r="S453" i="1"/>
  <c r="AD452" i="1"/>
  <c r="U452" i="1"/>
  <c r="AF451" i="1"/>
  <c r="AH451" i="1" s="1"/>
  <c r="AE451" i="1"/>
  <c r="AG450" i="1"/>
  <c r="AI450" i="1"/>
  <c r="Q459" i="1"/>
  <c r="AI451" i="1" l="1"/>
  <c r="AG451" i="1"/>
  <c r="AF452" i="1"/>
  <c r="AH452" i="1" s="1"/>
  <c r="AE452" i="1"/>
  <c r="AD453" i="1"/>
  <c r="U453" i="1"/>
  <c r="T453" i="1"/>
  <c r="R454" i="1"/>
  <c r="O455" i="1"/>
  <c r="S454" i="1"/>
  <c r="Q460" i="1"/>
  <c r="T454" i="1" l="1"/>
  <c r="AF453" i="1"/>
  <c r="AH453" i="1" s="1"/>
  <c r="AE453" i="1"/>
  <c r="AI452" i="1"/>
  <c r="AG452" i="1"/>
  <c r="AD454" i="1"/>
  <c r="U454" i="1"/>
  <c r="S455" i="1"/>
  <c r="O456" i="1"/>
  <c r="R455" i="1"/>
  <c r="Q461" i="1"/>
  <c r="S456" i="1" l="1"/>
  <c r="O457" i="1"/>
  <c r="R456" i="1"/>
  <c r="AF454" i="1"/>
  <c r="AH454" i="1" s="1"/>
  <c r="AE454" i="1"/>
  <c r="AD455" i="1"/>
  <c r="U455" i="1"/>
  <c r="T455" i="1"/>
  <c r="AI453" i="1"/>
  <c r="AG453" i="1"/>
  <c r="Q462" i="1"/>
  <c r="T456" i="1" l="1"/>
  <c r="AF455" i="1"/>
  <c r="AH455" i="1" s="1"/>
  <c r="AE455" i="1"/>
  <c r="AI454" i="1"/>
  <c r="AG454" i="1"/>
  <c r="S457" i="1"/>
  <c r="O458" i="1"/>
  <c r="R457" i="1"/>
  <c r="AD456" i="1"/>
  <c r="U456" i="1"/>
  <c r="Q463" i="1"/>
  <c r="T457" i="1" l="1"/>
  <c r="S458" i="1"/>
  <c r="R458" i="1"/>
  <c r="O459" i="1"/>
  <c r="U457" i="1"/>
  <c r="AD457" i="1"/>
  <c r="AF456" i="1"/>
  <c r="AH456" i="1" s="1"/>
  <c r="AE456" i="1"/>
  <c r="AI455" i="1"/>
  <c r="AG455" i="1"/>
  <c r="Q464" i="1"/>
  <c r="T458" i="1" l="1"/>
  <c r="AF457" i="1"/>
  <c r="AH457" i="1" s="1"/>
  <c r="AE457" i="1"/>
  <c r="AI456" i="1"/>
  <c r="AG456" i="1"/>
  <c r="S459" i="1"/>
  <c r="R459" i="1"/>
  <c r="O460" i="1"/>
  <c r="AD458" i="1"/>
  <c r="U458" i="1"/>
  <c r="Q465" i="1"/>
  <c r="T459" i="1" l="1"/>
  <c r="U459" i="1"/>
  <c r="AD459" i="1"/>
  <c r="AF458" i="1"/>
  <c r="AH458" i="1" s="1"/>
  <c r="AE458" i="1"/>
  <c r="R460" i="1"/>
  <c r="S460" i="1"/>
  <c r="O461" i="1"/>
  <c r="AG457" i="1"/>
  <c r="AI457" i="1"/>
  <c r="Q466" i="1"/>
  <c r="U460" i="1" l="1"/>
  <c r="AD460" i="1"/>
  <c r="T460" i="1"/>
  <c r="AI458" i="1"/>
  <c r="AG458" i="1"/>
  <c r="AF459" i="1"/>
  <c r="AH459" i="1" s="1"/>
  <c r="AE459" i="1"/>
  <c r="R461" i="1"/>
  <c r="T461" i="1" s="1"/>
  <c r="O462" i="1"/>
  <c r="S461" i="1"/>
  <c r="Q467" i="1"/>
  <c r="AG459" i="1" l="1"/>
  <c r="AI459" i="1"/>
  <c r="U461" i="1"/>
  <c r="AD461" i="1"/>
  <c r="AF460" i="1"/>
  <c r="AH460" i="1" s="1"/>
  <c r="AE460" i="1"/>
  <c r="R462" i="1"/>
  <c r="O463" i="1"/>
  <c r="S462" i="1"/>
  <c r="Q468" i="1"/>
  <c r="T462" i="1" l="1"/>
  <c r="AG460" i="1"/>
  <c r="AI460" i="1"/>
  <c r="AF461" i="1"/>
  <c r="AH461" i="1" s="1"/>
  <c r="AE461" i="1"/>
  <c r="R463" i="1"/>
  <c r="S463" i="1"/>
  <c r="O464" i="1"/>
  <c r="AD462" i="1"/>
  <c r="U462" i="1"/>
  <c r="Q469" i="1"/>
  <c r="T463" i="1" l="1"/>
  <c r="AD463" i="1"/>
  <c r="U463" i="1"/>
  <c r="AI461" i="1"/>
  <c r="AG461" i="1"/>
  <c r="O465" i="1"/>
  <c r="R464" i="1"/>
  <c r="S464" i="1"/>
  <c r="AF462" i="1"/>
  <c r="AH462" i="1" s="1"/>
  <c r="AE462" i="1"/>
  <c r="Q470" i="1"/>
  <c r="U464" i="1" l="1"/>
  <c r="AD464" i="1"/>
  <c r="T464" i="1"/>
  <c r="R465" i="1"/>
  <c r="O466" i="1"/>
  <c r="S465" i="1"/>
  <c r="AF463" i="1"/>
  <c r="AH463" i="1" s="1"/>
  <c r="AE463" i="1"/>
  <c r="AI462" i="1"/>
  <c r="AG462" i="1"/>
  <c r="Q471" i="1"/>
  <c r="U465" i="1" l="1"/>
  <c r="AD465" i="1"/>
  <c r="O467" i="1"/>
  <c r="S466" i="1"/>
  <c r="R466" i="1"/>
  <c r="T465" i="1"/>
  <c r="AG463" i="1"/>
  <c r="AI463" i="1"/>
  <c r="AF464" i="1"/>
  <c r="AH464" i="1" s="1"/>
  <c r="AE464" i="1"/>
  <c r="Q472" i="1"/>
  <c r="T466" i="1" l="1"/>
  <c r="U466" i="1"/>
  <c r="AD466" i="1"/>
  <c r="S467" i="1"/>
  <c r="R467" i="1"/>
  <c r="O468" i="1"/>
  <c r="AF465" i="1"/>
  <c r="AH465" i="1" s="1"/>
  <c r="AE465" i="1"/>
  <c r="AI464" i="1"/>
  <c r="AG464" i="1"/>
  <c r="Q473" i="1"/>
  <c r="T467" i="1" l="1"/>
  <c r="O469" i="1"/>
  <c r="R468" i="1"/>
  <c r="S468" i="1"/>
  <c r="AD467" i="1"/>
  <c r="U467" i="1"/>
  <c r="AF466" i="1"/>
  <c r="AH466" i="1" s="1"/>
  <c r="AE466" i="1"/>
  <c r="AI465" i="1"/>
  <c r="AG465" i="1"/>
  <c r="Q474" i="1"/>
  <c r="AF467" i="1" l="1"/>
  <c r="AH467" i="1" s="1"/>
  <c r="AE467" i="1"/>
  <c r="AG466" i="1"/>
  <c r="AI466" i="1"/>
  <c r="U468" i="1"/>
  <c r="AD468" i="1"/>
  <c r="T468" i="1"/>
  <c r="S469" i="1"/>
  <c r="O470" i="1"/>
  <c r="R469" i="1"/>
  <c r="Q475" i="1"/>
  <c r="U469" i="1" l="1"/>
  <c r="AD469" i="1"/>
  <c r="T469" i="1"/>
  <c r="AF468" i="1"/>
  <c r="AH468" i="1" s="1"/>
  <c r="AE468" i="1"/>
  <c r="R470" i="1"/>
  <c r="O471" i="1"/>
  <c r="S470" i="1"/>
  <c r="AI467" i="1"/>
  <c r="AG467" i="1"/>
  <c r="Q476" i="1"/>
  <c r="T470" i="1" l="1"/>
  <c r="U470" i="1"/>
  <c r="AD470" i="1"/>
  <c r="AG468" i="1"/>
  <c r="AI468" i="1"/>
  <c r="R471" i="1"/>
  <c r="S471" i="1"/>
  <c r="O472" i="1"/>
  <c r="AF469" i="1"/>
  <c r="AH469" i="1" s="1"/>
  <c r="AE469" i="1"/>
  <c r="Q477" i="1"/>
  <c r="T471" i="1" l="1"/>
  <c r="AI469" i="1"/>
  <c r="AG469" i="1"/>
  <c r="S472" i="1"/>
  <c r="R472" i="1"/>
  <c r="O473" i="1"/>
  <c r="U471" i="1"/>
  <c r="AD471" i="1"/>
  <c r="AF470" i="1"/>
  <c r="AH470" i="1" s="1"/>
  <c r="AE470" i="1"/>
  <c r="Q478" i="1"/>
  <c r="T472" i="1" l="1"/>
  <c r="AF471" i="1"/>
  <c r="AH471" i="1" s="1"/>
  <c r="AE471" i="1"/>
  <c r="S473" i="1"/>
  <c r="O474" i="1"/>
  <c r="R473" i="1"/>
  <c r="AD472" i="1"/>
  <c r="U472" i="1"/>
  <c r="AI470" i="1"/>
  <c r="AG470" i="1"/>
  <c r="Q479" i="1"/>
  <c r="T473" i="1" l="1"/>
  <c r="AF472" i="1"/>
  <c r="AH472" i="1" s="1"/>
  <c r="AE472" i="1"/>
  <c r="R474" i="1"/>
  <c r="S474" i="1"/>
  <c r="O475" i="1"/>
  <c r="AD473" i="1"/>
  <c r="U473" i="1"/>
  <c r="AG471" i="1"/>
  <c r="AI471" i="1"/>
  <c r="Q480" i="1"/>
  <c r="AF473" i="1" l="1"/>
  <c r="AH473" i="1" s="1"/>
  <c r="AE473" i="1"/>
  <c r="S475" i="1"/>
  <c r="O476" i="1"/>
  <c r="R475" i="1"/>
  <c r="AD474" i="1"/>
  <c r="U474" i="1"/>
  <c r="T474" i="1"/>
  <c r="AI472" i="1"/>
  <c r="AG472" i="1"/>
  <c r="Q481" i="1"/>
  <c r="T475" i="1" l="1"/>
  <c r="S476" i="1"/>
  <c r="R476" i="1"/>
  <c r="O477" i="1"/>
  <c r="U475" i="1"/>
  <c r="AD475" i="1"/>
  <c r="AF474" i="1"/>
  <c r="AH474" i="1" s="1"/>
  <c r="AE474" i="1"/>
  <c r="AG473" i="1"/>
  <c r="AI473" i="1"/>
  <c r="Q482" i="1"/>
  <c r="T476" i="1" l="1"/>
  <c r="AF475" i="1"/>
  <c r="AH475" i="1" s="1"/>
  <c r="AE475" i="1"/>
  <c r="S477" i="1"/>
  <c r="R477" i="1"/>
  <c r="O478" i="1"/>
  <c r="AI474" i="1"/>
  <c r="AG474" i="1"/>
  <c r="AD476" i="1"/>
  <c r="U476" i="1"/>
  <c r="Q483" i="1"/>
  <c r="T477" i="1" l="1"/>
  <c r="S478" i="1"/>
  <c r="O479" i="1"/>
  <c r="R478" i="1"/>
  <c r="AD477" i="1"/>
  <c r="U477" i="1"/>
  <c r="AF476" i="1"/>
  <c r="AH476" i="1" s="1"/>
  <c r="AE476" i="1"/>
  <c r="AI475" i="1"/>
  <c r="AG475" i="1"/>
  <c r="Q484" i="1"/>
  <c r="T478" i="1" l="1"/>
  <c r="AF477" i="1"/>
  <c r="AH477" i="1" s="1"/>
  <c r="AE477" i="1"/>
  <c r="S479" i="1"/>
  <c r="O480" i="1"/>
  <c r="R479" i="1"/>
  <c r="AI476" i="1"/>
  <c r="AG476" i="1"/>
  <c r="U478" i="1"/>
  <c r="AD478" i="1"/>
  <c r="Q485" i="1"/>
  <c r="T479" i="1" l="1"/>
  <c r="O481" i="1"/>
  <c r="R480" i="1"/>
  <c r="S480" i="1"/>
  <c r="U479" i="1"/>
  <c r="AD479" i="1"/>
  <c r="AF478" i="1"/>
  <c r="AH478" i="1" s="1"/>
  <c r="AE478" i="1"/>
  <c r="AI477" i="1"/>
  <c r="AG477" i="1"/>
  <c r="Q486" i="1"/>
  <c r="T480" i="1" l="1"/>
  <c r="AI478" i="1"/>
  <c r="AG478" i="1"/>
  <c r="AF479" i="1"/>
  <c r="AH479" i="1" s="1"/>
  <c r="AE479" i="1"/>
  <c r="AD480" i="1"/>
  <c r="U480" i="1"/>
  <c r="S481" i="1"/>
  <c r="O482" i="1"/>
  <c r="R481" i="1"/>
  <c r="Q487" i="1"/>
  <c r="AF480" i="1" l="1"/>
  <c r="AH480" i="1" s="1"/>
  <c r="AE480" i="1"/>
  <c r="AI479" i="1"/>
  <c r="AG479" i="1"/>
  <c r="S482" i="1"/>
  <c r="O483" i="1"/>
  <c r="R482" i="1"/>
  <c r="U481" i="1"/>
  <c r="AD481" i="1"/>
  <c r="T481" i="1"/>
  <c r="Q488" i="1"/>
  <c r="T482" i="1" l="1"/>
  <c r="R483" i="1"/>
  <c r="O484" i="1"/>
  <c r="S483" i="1"/>
  <c r="AD482" i="1"/>
  <c r="U482" i="1"/>
  <c r="AF481" i="1"/>
  <c r="AH481" i="1" s="1"/>
  <c r="AE481" i="1"/>
  <c r="AI480" i="1"/>
  <c r="AG480" i="1"/>
  <c r="Q489" i="1"/>
  <c r="AF482" i="1" l="1"/>
  <c r="AH482" i="1" s="1"/>
  <c r="AE482" i="1"/>
  <c r="AI481" i="1"/>
  <c r="AG481" i="1"/>
  <c r="AD483" i="1"/>
  <c r="U483" i="1"/>
  <c r="S484" i="1"/>
  <c r="O485" i="1"/>
  <c r="R484" i="1"/>
  <c r="T483" i="1"/>
  <c r="Q490" i="1"/>
  <c r="AF483" i="1" l="1"/>
  <c r="AH483" i="1" s="1"/>
  <c r="AE483" i="1"/>
  <c r="S485" i="1"/>
  <c r="R485" i="1"/>
  <c r="O486" i="1"/>
  <c r="U484" i="1"/>
  <c r="AD484" i="1"/>
  <c r="T484" i="1"/>
  <c r="AI482" i="1"/>
  <c r="AG482" i="1"/>
  <c r="Q491" i="1"/>
  <c r="T485" i="1" l="1"/>
  <c r="S486" i="1"/>
  <c r="R486" i="1"/>
  <c r="O487" i="1"/>
  <c r="AF484" i="1"/>
  <c r="AH484" i="1" s="1"/>
  <c r="AE484" i="1"/>
  <c r="AD485" i="1"/>
  <c r="U485" i="1"/>
  <c r="AI483" i="1"/>
  <c r="AG483" i="1"/>
  <c r="Q492" i="1"/>
  <c r="T486" i="1" l="1"/>
  <c r="AF485" i="1"/>
  <c r="AH485" i="1" s="1"/>
  <c r="AE485" i="1"/>
  <c r="AI484" i="1"/>
  <c r="AG484" i="1"/>
  <c r="O488" i="1"/>
  <c r="R487" i="1"/>
  <c r="S487" i="1"/>
  <c r="U486" i="1"/>
  <c r="AD486" i="1"/>
  <c r="Q493" i="1"/>
  <c r="T487" i="1" l="1"/>
  <c r="S488" i="1"/>
  <c r="O489" i="1"/>
  <c r="R488" i="1"/>
  <c r="T488" i="1" s="1"/>
  <c r="U487" i="1"/>
  <c r="AD487" i="1"/>
  <c r="AF486" i="1"/>
  <c r="AH486" i="1" s="1"/>
  <c r="AE486" i="1"/>
  <c r="AI485" i="1"/>
  <c r="AG485" i="1"/>
  <c r="Q494" i="1"/>
  <c r="AF487" i="1" l="1"/>
  <c r="AH487" i="1" s="1"/>
  <c r="AE487" i="1"/>
  <c r="AI486" i="1"/>
  <c r="AG486" i="1"/>
  <c r="O490" i="1"/>
  <c r="R489" i="1"/>
  <c r="S489" i="1"/>
  <c r="AD488" i="1"/>
  <c r="U488" i="1"/>
  <c r="Q495" i="1"/>
  <c r="R490" i="1" l="1"/>
  <c r="O491" i="1"/>
  <c r="S490" i="1"/>
  <c r="AF488" i="1"/>
  <c r="AH488" i="1" s="1"/>
  <c r="AE488" i="1"/>
  <c r="T489" i="1"/>
  <c r="AD489" i="1"/>
  <c r="U489" i="1"/>
  <c r="AI487" i="1"/>
  <c r="AG487" i="1"/>
  <c r="Q496" i="1"/>
  <c r="AG488" i="1" l="1"/>
  <c r="AI488" i="1"/>
  <c r="U490" i="1"/>
  <c r="AD490" i="1"/>
  <c r="R491" i="1"/>
  <c r="S491" i="1"/>
  <c r="O492" i="1"/>
  <c r="AF489" i="1"/>
  <c r="AH489" i="1" s="1"/>
  <c r="AE489" i="1"/>
  <c r="T490" i="1"/>
  <c r="Q497" i="1"/>
  <c r="AI489" i="1" l="1"/>
  <c r="AG489" i="1"/>
  <c r="U491" i="1"/>
  <c r="AD491" i="1"/>
  <c r="T491" i="1"/>
  <c r="AF490" i="1"/>
  <c r="AH490" i="1" s="1"/>
  <c r="AE490" i="1"/>
  <c r="R492" i="1"/>
  <c r="T492" i="1" s="1"/>
  <c r="O493" i="1"/>
  <c r="S492" i="1"/>
  <c r="Q498" i="1"/>
  <c r="AF491" i="1" l="1"/>
  <c r="AH491" i="1" s="1"/>
  <c r="AE491" i="1"/>
  <c r="AI490" i="1"/>
  <c r="AG490" i="1"/>
  <c r="U492" i="1"/>
  <c r="AD492" i="1"/>
  <c r="S493" i="1"/>
  <c r="O494" i="1"/>
  <c r="R493" i="1"/>
  <c r="Q499" i="1"/>
  <c r="AF492" i="1" l="1"/>
  <c r="AH492" i="1" s="1"/>
  <c r="AE492" i="1"/>
  <c r="S494" i="1"/>
  <c r="O495" i="1"/>
  <c r="R494" i="1"/>
  <c r="AD493" i="1"/>
  <c r="U493" i="1"/>
  <c r="T493" i="1"/>
  <c r="AI491" i="1"/>
  <c r="AG491" i="1"/>
  <c r="Q500" i="1"/>
  <c r="T494" i="1" l="1"/>
  <c r="AF493" i="1"/>
  <c r="AH493" i="1" s="1"/>
  <c r="AE493" i="1"/>
  <c r="S495" i="1"/>
  <c r="O496" i="1"/>
  <c r="R495" i="1"/>
  <c r="AD494" i="1"/>
  <c r="U494" i="1"/>
  <c r="AI492" i="1"/>
  <c r="AG492" i="1"/>
  <c r="Q501" i="1"/>
  <c r="T495" i="1" l="1"/>
  <c r="S496" i="1"/>
  <c r="O497" i="1"/>
  <c r="R496" i="1"/>
  <c r="AD495" i="1"/>
  <c r="U495" i="1"/>
  <c r="AF494" i="1"/>
  <c r="AH494" i="1" s="1"/>
  <c r="AE494" i="1"/>
  <c r="AG493" i="1"/>
  <c r="AI493" i="1"/>
  <c r="Q502" i="1"/>
  <c r="T496" i="1" l="1"/>
  <c r="AF495" i="1"/>
  <c r="AH495" i="1" s="1"/>
  <c r="AE495" i="1"/>
  <c r="R497" i="1"/>
  <c r="S497" i="1"/>
  <c r="O498" i="1"/>
  <c r="AG494" i="1"/>
  <c r="AI494" i="1"/>
  <c r="U496" i="1"/>
  <c r="AD496" i="1"/>
  <c r="Q503" i="1"/>
  <c r="R498" i="1" l="1"/>
  <c r="O499" i="1"/>
  <c r="S498" i="1"/>
  <c r="AD497" i="1"/>
  <c r="U497" i="1"/>
  <c r="T497" i="1"/>
  <c r="AF496" i="1"/>
  <c r="AH496" i="1" s="1"/>
  <c r="AE496" i="1"/>
  <c r="AI495" i="1"/>
  <c r="AG495" i="1"/>
  <c r="Q504" i="1"/>
  <c r="AF497" i="1" l="1"/>
  <c r="AH497" i="1" s="1"/>
  <c r="AE497" i="1"/>
  <c r="U498" i="1"/>
  <c r="AD498" i="1"/>
  <c r="R499" i="1"/>
  <c r="S499" i="1"/>
  <c r="O500" i="1"/>
  <c r="AI496" i="1"/>
  <c r="AG496" i="1"/>
  <c r="T498" i="1"/>
  <c r="Q505" i="1"/>
  <c r="U499" i="1" l="1"/>
  <c r="AD499" i="1"/>
  <c r="T499" i="1"/>
  <c r="AF498" i="1"/>
  <c r="AH498" i="1" s="1"/>
  <c r="AE498" i="1"/>
  <c r="R500" i="1"/>
  <c r="O501" i="1"/>
  <c r="S500" i="1"/>
  <c r="AG497" i="1"/>
  <c r="AI497" i="1"/>
  <c r="Q506" i="1"/>
  <c r="T500" i="1" l="1"/>
  <c r="U500" i="1"/>
  <c r="AD500" i="1"/>
  <c r="AG498" i="1"/>
  <c r="AI498" i="1"/>
  <c r="R501" i="1"/>
  <c r="S501" i="1"/>
  <c r="O502" i="1"/>
  <c r="AF499" i="1"/>
  <c r="AH499" i="1" s="1"/>
  <c r="AE499" i="1"/>
  <c r="Q507" i="1"/>
  <c r="T501" i="1" l="1"/>
  <c r="U501" i="1"/>
  <c r="AD501" i="1"/>
  <c r="AI499" i="1"/>
  <c r="AG499" i="1"/>
  <c r="AF500" i="1"/>
  <c r="AH500" i="1" s="1"/>
  <c r="AE500" i="1"/>
  <c r="O503" i="1"/>
  <c r="S502" i="1"/>
  <c r="R502" i="1"/>
  <c r="Q508" i="1"/>
  <c r="T502" i="1" l="1"/>
  <c r="S503" i="1"/>
  <c r="O504" i="1"/>
  <c r="R503" i="1"/>
  <c r="AI500" i="1"/>
  <c r="AG500" i="1"/>
  <c r="AF501" i="1"/>
  <c r="AH501" i="1" s="1"/>
  <c r="AE501" i="1"/>
  <c r="AD502" i="1"/>
  <c r="U502" i="1"/>
  <c r="Q509" i="1"/>
  <c r="T503" i="1" l="1"/>
  <c r="AG501" i="1"/>
  <c r="AI501" i="1"/>
  <c r="AF502" i="1"/>
  <c r="AH502" i="1" s="1"/>
  <c r="AE502" i="1"/>
  <c r="S504" i="1"/>
  <c r="R504" i="1"/>
  <c r="O505" i="1"/>
  <c r="AD503" i="1"/>
  <c r="U503" i="1"/>
  <c r="Q510" i="1"/>
  <c r="T504" i="1" l="1"/>
  <c r="AD504" i="1"/>
  <c r="U504" i="1"/>
  <c r="S505" i="1"/>
  <c r="O506" i="1"/>
  <c r="R505" i="1"/>
  <c r="AF503" i="1"/>
  <c r="AH503" i="1" s="1"/>
  <c r="AE503" i="1"/>
  <c r="AI502" i="1"/>
  <c r="AG502" i="1"/>
  <c r="Q511" i="1"/>
  <c r="T505" i="1" l="1"/>
  <c r="AG503" i="1"/>
  <c r="AI503" i="1"/>
  <c r="S506" i="1"/>
  <c r="R506" i="1"/>
  <c r="O507" i="1"/>
  <c r="AD505" i="1"/>
  <c r="U505" i="1"/>
  <c r="AF504" i="1"/>
  <c r="AH504" i="1" s="1"/>
  <c r="AE504" i="1"/>
  <c r="Q513" i="1"/>
  <c r="Q512" i="1"/>
  <c r="T506" i="1" l="1"/>
  <c r="AI504" i="1"/>
  <c r="AG504" i="1"/>
  <c r="R507" i="1"/>
  <c r="O508" i="1"/>
  <c r="S507" i="1"/>
  <c r="AD506" i="1"/>
  <c r="U506" i="1"/>
  <c r="AF505" i="1"/>
  <c r="AH505" i="1" s="1"/>
  <c r="AE505" i="1"/>
  <c r="Q514" i="1"/>
  <c r="AF506" i="1" l="1"/>
  <c r="AH506" i="1" s="1"/>
  <c r="AE506" i="1"/>
  <c r="U507" i="1"/>
  <c r="AD507" i="1"/>
  <c r="AI505" i="1"/>
  <c r="AG505" i="1"/>
  <c r="S508" i="1"/>
  <c r="O509" i="1"/>
  <c r="R508" i="1"/>
  <c r="T507" i="1"/>
  <c r="Q515" i="1"/>
  <c r="R509" i="1" l="1"/>
  <c r="S509" i="1"/>
  <c r="O510" i="1"/>
  <c r="U508" i="1"/>
  <c r="AD508" i="1"/>
  <c r="AF507" i="1"/>
  <c r="AH507" i="1" s="1"/>
  <c r="AE507" i="1"/>
  <c r="T508" i="1"/>
  <c r="AG506" i="1"/>
  <c r="AI506" i="1"/>
  <c r="Q516" i="1"/>
  <c r="AF508" i="1" l="1"/>
  <c r="AH508" i="1" s="1"/>
  <c r="AE508" i="1"/>
  <c r="O511" i="1"/>
  <c r="R510" i="1"/>
  <c r="S510" i="1"/>
  <c r="AI507" i="1"/>
  <c r="AG507" i="1"/>
  <c r="AD509" i="1"/>
  <c r="U509" i="1"/>
  <c r="T509" i="1"/>
  <c r="Q517" i="1"/>
  <c r="U510" i="1" l="1"/>
  <c r="AD510" i="1"/>
  <c r="T510" i="1"/>
  <c r="AF509" i="1"/>
  <c r="AH509" i="1" s="1"/>
  <c r="AE509" i="1"/>
  <c r="S511" i="1"/>
  <c r="O512" i="1"/>
  <c r="R511" i="1"/>
  <c r="AI508" i="1"/>
  <c r="AG508" i="1"/>
  <c r="Q518" i="1"/>
  <c r="T511" i="1" l="1"/>
  <c r="AD511" i="1"/>
  <c r="U511" i="1"/>
  <c r="S512" i="1"/>
  <c r="O513" i="1"/>
  <c r="R512" i="1"/>
  <c r="AG509" i="1"/>
  <c r="AI509" i="1"/>
  <c r="AF510" i="1"/>
  <c r="AH510" i="1" s="1"/>
  <c r="AE510" i="1"/>
  <c r="Q519" i="1"/>
  <c r="T512" i="1" l="1"/>
  <c r="O514" i="1"/>
  <c r="R513" i="1"/>
  <c r="S513" i="1"/>
  <c r="U512" i="1"/>
  <c r="AD512" i="1"/>
  <c r="AI510" i="1"/>
  <c r="AG510" i="1"/>
  <c r="AF511" i="1"/>
  <c r="AH511" i="1" s="1"/>
  <c r="AE511" i="1"/>
  <c r="Q520" i="1"/>
  <c r="AF512" i="1" l="1"/>
  <c r="AH512" i="1" s="1"/>
  <c r="AE512" i="1"/>
  <c r="AD513" i="1"/>
  <c r="U513" i="1"/>
  <c r="T513" i="1"/>
  <c r="AG511" i="1"/>
  <c r="AI511" i="1"/>
  <c r="O515" i="1"/>
  <c r="R514" i="1"/>
  <c r="S514" i="1"/>
  <c r="Q521" i="1"/>
  <c r="T514" i="1" l="1"/>
  <c r="AE513" i="1"/>
  <c r="AF513" i="1"/>
  <c r="AH513" i="1" s="1"/>
  <c r="R515" i="1"/>
  <c r="S515" i="1"/>
  <c r="O516" i="1"/>
  <c r="U514" i="1"/>
  <c r="AD514" i="1"/>
  <c r="AG512" i="1"/>
  <c r="AI512" i="1"/>
  <c r="Q522" i="1"/>
  <c r="S516" i="1" l="1"/>
  <c r="O517" i="1"/>
  <c r="R516" i="1"/>
  <c r="U515" i="1"/>
  <c r="AD515" i="1"/>
  <c r="T515" i="1"/>
  <c r="AE514" i="1"/>
  <c r="AF514" i="1"/>
  <c r="AH514" i="1" s="1"/>
  <c r="AG513" i="1"/>
  <c r="AI513" i="1"/>
  <c r="Q523" i="1"/>
  <c r="T516" i="1" l="1"/>
  <c r="AF515" i="1"/>
  <c r="AH515" i="1" s="1"/>
  <c r="AE515" i="1"/>
  <c r="AG514" i="1"/>
  <c r="AI514" i="1"/>
  <c r="S517" i="1"/>
  <c r="O518" i="1"/>
  <c r="R517" i="1"/>
  <c r="AD516" i="1"/>
  <c r="U516" i="1"/>
  <c r="Q524" i="1"/>
  <c r="T517" i="1" l="1"/>
  <c r="S518" i="1"/>
  <c r="R518" i="1"/>
  <c r="O519" i="1"/>
  <c r="AF516" i="1"/>
  <c r="AH516" i="1" s="1"/>
  <c r="AE516" i="1"/>
  <c r="AD517" i="1"/>
  <c r="U517" i="1"/>
  <c r="AG515" i="1"/>
  <c r="AI515" i="1"/>
  <c r="Q525" i="1"/>
  <c r="T518" i="1" l="1"/>
  <c r="AI516" i="1"/>
  <c r="AG516" i="1"/>
  <c r="AE517" i="1"/>
  <c r="AF517" i="1"/>
  <c r="AH517" i="1" s="1"/>
  <c r="O520" i="1"/>
  <c r="S519" i="1"/>
  <c r="R519" i="1"/>
  <c r="AD518" i="1"/>
  <c r="U518" i="1"/>
  <c r="Q526" i="1"/>
  <c r="T519" i="1" l="1"/>
  <c r="AD519" i="1"/>
  <c r="U519" i="1"/>
  <c r="S520" i="1"/>
  <c r="O521" i="1"/>
  <c r="R520" i="1"/>
  <c r="AI517" i="1"/>
  <c r="AG517" i="1"/>
  <c r="AF518" i="1"/>
  <c r="AH518" i="1" s="1"/>
  <c r="AE518" i="1"/>
  <c r="Q527" i="1"/>
  <c r="T520" i="1" l="1"/>
  <c r="AI518" i="1"/>
  <c r="AG518" i="1"/>
  <c r="S521" i="1"/>
  <c r="O522" i="1"/>
  <c r="R521" i="1"/>
  <c r="AD520" i="1"/>
  <c r="U520" i="1"/>
  <c r="AF519" i="1"/>
  <c r="AH519" i="1" s="1"/>
  <c r="AE519" i="1"/>
  <c r="Q528" i="1"/>
  <c r="T521" i="1" l="1"/>
  <c r="AG519" i="1"/>
  <c r="AI519" i="1"/>
  <c r="O523" i="1"/>
  <c r="S522" i="1"/>
  <c r="R522" i="1"/>
  <c r="AD521" i="1"/>
  <c r="U521" i="1"/>
  <c r="AF520" i="1"/>
  <c r="AH520" i="1" s="1"/>
  <c r="AE520" i="1"/>
  <c r="Q529" i="1"/>
  <c r="T522" i="1" l="1"/>
  <c r="U522" i="1"/>
  <c r="AD522" i="1"/>
  <c r="S523" i="1"/>
  <c r="R523" i="1"/>
  <c r="O524" i="1"/>
  <c r="AF521" i="1"/>
  <c r="AH521" i="1" s="1"/>
  <c r="AE521" i="1"/>
  <c r="AG520" i="1"/>
  <c r="AI520" i="1"/>
  <c r="Q530" i="1"/>
  <c r="T523" i="1" l="1"/>
  <c r="R524" i="1"/>
  <c r="S524" i="1"/>
  <c r="O525" i="1"/>
  <c r="AG521" i="1"/>
  <c r="AI521" i="1"/>
  <c r="AD523" i="1"/>
  <c r="U523" i="1"/>
  <c r="AF522" i="1"/>
  <c r="AH522" i="1" s="1"/>
  <c r="AE522" i="1"/>
  <c r="Q531" i="1"/>
  <c r="AI522" i="1" l="1"/>
  <c r="AG522" i="1"/>
  <c r="AF523" i="1"/>
  <c r="AH523" i="1" s="1"/>
  <c r="AE523" i="1"/>
  <c r="R525" i="1"/>
  <c r="S525" i="1"/>
  <c r="O526" i="1"/>
  <c r="AD524" i="1"/>
  <c r="U524" i="1"/>
  <c r="T524" i="1"/>
  <c r="Q532" i="1"/>
  <c r="AF524" i="1" l="1"/>
  <c r="AH524" i="1" s="1"/>
  <c r="AE524" i="1"/>
  <c r="AD525" i="1"/>
  <c r="U525" i="1"/>
  <c r="T525" i="1"/>
  <c r="S526" i="1"/>
  <c r="O527" i="1"/>
  <c r="R526" i="1"/>
  <c r="AG523" i="1"/>
  <c r="AI523" i="1"/>
  <c r="Q533" i="1"/>
  <c r="T526" i="1" l="1"/>
  <c r="U526" i="1"/>
  <c r="AD526" i="1"/>
  <c r="AF525" i="1"/>
  <c r="AH525" i="1" s="1"/>
  <c r="AE525" i="1"/>
  <c r="R527" i="1"/>
  <c r="O528" i="1"/>
  <c r="S527" i="1"/>
  <c r="AI524" i="1"/>
  <c r="AG524" i="1"/>
  <c r="Q534" i="1"/>
  <c r="O529" i="1" l="1"/>
  <c r="S528" i="1"/>
  <c r="R528" i="1"/>
  <c r="T527" i="1"/>
  <c r="AI525" i="1"/>
  <c r="AG525" i="1"/>
  <c r="AF526" i="1"/>
  <c r="AH526" i="1" s="1"/>
  <c r="AE526" i="1"/>
  <c r="AD527" i="1"/>
  <c r="U527" i="1"/>
  <c r="Q535" i="1"/>
  <c r="T528" i="1" l="1"/>
  <c r="AD528" i="1"/>
  <c r="U528" i="1"/>
  <c r="AG526" i="1"/>
  <c r="AI526" i="1"/>
  <c r="AF527" i="1"/>
  <c r="AH527" i="1" s="1"/>
  <c r="AE527" i="1"/>
  <c r="R529" i="1"/>
  <c r="S529" i="1"/>
  <c r="O530" i="1"/>
  <c r="Q536" i="1"/>
  <c r="AD529" i="1" l="1"/>
  <c r="U529" i="1"/>
  <c r="AG527" i="1"/>
  <c r="AI527" i="1"/>
  <c r="T529" i="1"/>
  <c r="O531" i="1"/>
  <c r="S530" i="1"/>
  <c r="R530" i="1"/>
  <c r="AF528" i="1"/>
  <c r="AH528" i="1" s="1"/>
  <c r="AE528" i="1"/>
  <c r="Q537" i="1"/>
  <c r="T530" i="1" l="1"/>
  <c r="O532" i="1"/>
  <c r="R531" i="1"/>
  <c r="S531" i="1"/>
  <c r="AD530" i="1"/>
  <c r="U530" i="1"/>
  <c r="AI528" i="1"/>
  <c r="AG528" i="1"/>
  <c r="AF529" i="1"/>
  <c r="AH529" i="1" s="1"/>
  <c r="AE529" i="1"/>
  <c r="Q538" i="1"/>
  <c r="AF530" i="1" l="1"/>
  <c r="AH530" i="1" s="1"/>
  <c r="AE530" i="1"/>
  <c r="AG529" i="1"/>
  <c r="AI529" i="1"/>
  <c r="U531" i="1"/>
  <c r="AD531" i="1"/>
  <c r="T531" i="1"/>
  <c r="R532" i="1"/>
  <c r="O533" i="1"/>
  <c r="S532" i="1"/>
  <c r="Q539" i="1"/>
  <c r="T532" i="1" l="1"/>
  <c r="AF531" i="1"/>
  <c r="AH531" i="1" s="1"/>
  <c r="AE531" i="1"/>
  <c r="AD532" i="1"/>
  <c r="U532" i="1"/>
  <c r="R533" i="1"/>
  <c r="S533" i="1"/>
  <c r="O534" i="1"/>
  <c r="AI530" i="1"/>
  <c r="AG530" i="1"/>
  <c r="Q540" i="1"/>
  <c r="T533" i="1" l="1"/>
  <c r="U533" i="1"/>
  <c r="AD533" i="1"/>
  <c r="AF532" i="1"/>
  <c r="AH532" i="1" s="1"/>
  <c r="AE532" i="1"/>
  <c r="S534" i="1"/>
  <c r="O535" i="1"/>
  <c r="R534" i="1"/>
  <c r="AG531" i="1"/>
  <c r="AI531" i="1"/>
  <c r="Q541" i="1"/>
  <c r="T534" i="1" l="1"/>
  <c r="AD534" i="1"/>
  <c r="U534" i="1"/>
  <c r="AG532" i="1"/>
  <c r="AI532" i="1"/>
  <c r="AF533" i="1"/>
  <c r="AH533" i="1" s="1"/>
  <c r="AE533" i="1"/>
  <c r="S535" i="1"/>
  <c r="R535" i="1"/>
  <c r="O536" i="1"/>
  <c r="Q542" i="1"/>
  <c r="T535" i="1" l="1"/>
  <c r="AI533" i="1"/>
  <c r="AG533" i="1"/>
  <c r="AD535" i="1"/>
  <c r="U535" i="1"/>
  <c r="O537" i="1"/>
  <c r="S536" i="1"/>
  <c r="R536" i="1"/>
  <c r="AF534" i="1"/>
  <c r="AH534" i="1" s="1"/>
  <c r="AE534" i="1"/>
  <c r="Q543" i="1"/>
  <c r="T536" i="1" l="1"/>
  <c r="AD536" i="1"/>
  <c r="U536" i="1"/>
  <c r="O538" i="1"/>
  <c r="R537" i="1"/>
  <c r="S537" i="1"/>
  <c r="AG534" i="1"/>
  <c r="AI534" i="1"/>
  <c r="AF535" i="1"/>
  <c r="AH535" i="1" s="1"/>
  <c r="AE535" i="1"/>
  <c r="Q544" i="1"/>
  <c r="AD537" i="1" l="1"/>
  <c r="U537" i="1"/>
  <c r="T537" i="1"/>
  <c r="O539" i="1"/>
  <c r="S538" i="1"/>
  <c r="R538" i="1"/>
  <c r="AG535" i="1"/>
  <c r="AI535" i="1"/>
  <c r="AE536" i="1"/>
  <c r="AF536" i="1"/>
  <c r="AH536" i="1" s="1"/>
  <c r="Q545" i="1"/>
  <c r="T538" i="1" l="1"/>
  <c r="AD538" i="1"/>
  <c r="U538" i="1"/>
  <c r="R539" i="1"/>
  <c r="O540" i="1"/>
  <c r="S539" i="1"/>
  <c r="AG536" i="1"/>
  <c r="AI536" i="1"/>
  <c r="AF537" i="1"/>
  <c r="AH537" i="1" s="1"/>
  <c r="AE537" i="1"/>
  <c r="Q546" i="1"/>
  <c r="AD539" i="1" l="1"/>
  <c r="U539" i="1"/>
  <c r="O541" i="1"/>
  <c r="R540" i="1"/>
  <c r="S540" i="1"/>
  <c r="T539" i="1"/>
  <c r="AG537" i="1"/>
  <c r="AI537" i="1"/>
  <c r="AF538" i="1"/>
  <c r="AH538" i="1" s="1"/>
  <c r="AE538" i="1"/>
  <c r="Q547" i="1"/>
  <c r="U540" i="1" l="1"/>
  <c r="AD540" i="1"/>
  <c r="T540" i="1"/>
  <c r="S541" i="1"/>
  <c r="R541" i="1"/>
  <c r="O542" i="1"/>
  <c r="AI538" i="1"/>
  <c r="AG538" i="1"/>
  <c r="AF539" i="1"/>
  <c r="AH539" i="1" s="1"/>
  <c r="AE539" i="1"/>
  <c r="Q548" i="1"/>
  <c r="T541" i="1" l="1"/>
  <c r="S542" i="1"/>
  <c r="O543" i="1"/>
  <c r="R542" i="1"/>
  <c r="T542" i="1" s="1"/>
  <c r="AD541" i="1"/>
  <c r="U541" i="1"/>
  <c r="AF540" i="1"/>
  <c r="AH540" i="1" s="1"/>
  <c r="AE540" i="1"/>
  <c r="AI539" i="1"/>
  <c r="AG539" i="1"/>
  <c r="Q549" i="1"/>
  <c r="AG540" i="1" l="1"/>
  <c r="AI540" i="1"/>
  <c r="AF541" i="1"/>
  <c r="AH541" i="1" s="1"/>
  <c r="AE541" i="1"/>
  <c r="O544" i="1"/>
  <c r="S543" i="1"/>
  <c r="R543" i="1"/>
  <c r="AD542" i="1"/>
  <c r="U542" i="1"/>
  <c r="Q550" i="1"/>
  <c r="AD543" i="1" l="1"/>
  <c r="U543" i="1"/>
  <c r="O545" i="1"/>
  <c r="R544" i="1"/>
  <c r="S544" i="1"/>
  <c r="T543" i="1"/>
  <c r="AG541" i="1"/>
  <c r="AI541" i="1"/>
  <c r="AF542" i="1"/>
  <c r="AH542" i="1" s="1"/>
  <c r="AE542" i="1"/>
  <c r="Q551" i="1"/>
  <c r="U544" i="1" l="1"/>
  <c r="AD544" i="1"/>
  <c r="T544" i="1"/>
  <c r="R545" i="1"/>
  <c r="S545" i="1"/>
  <c r="O546" i="1"/>
  <c r="AG542" i="1"/>
  <c r="AI542" i="1"/>
  <c r="AF543" i="1"/>
  <c r="AH543" i="1" s="1"/>
  <c r="AE543" i="1"/>
  <c r="Q552" i="1"/>
  <c r="R546" i="1" l="1"/>
  <c r="O547" i="1"/>
  <c r="S546" i="1"/>
  <c r="AD545" i="1"/>
  <c r="U545" i="1"/>
  <c r="T545" i="1"/>
  <c r="AF544" i="1"/>
  <c r="AH544" i="1" s="1"/>
  <c r="AE544" i="1"/>
  <c r="AI543" i="1"/>
  <c r="AG543" i="1"/>
  <c r="Q553" i="1"/>
  <c r="AF545" i="1" l="1"/>
  <c r="AH545" i="1" s="1"/>
  <c r="AE545" i="1"/>
  <c r="U546" i="1"/>
  <c r="AD546" i="1"/>
  <c r="R547" i="1"/>
  <c r="S547" i="1"/>
  <c r="O548" i="1"/>
  <c r="AG544" i="1"/>
  <c r="AI544" i="1"/>
  <c r="T546" i="1"/>
  <c r="Q554" i="1"/>
  <c r="U547" i="1" l="1"/>
  <c r="AD547" i="1"/>
  <c r="T547" i="1"/>
  <c r="AF546" i="1"/>
  <c r="AH546" i="1" s="1"/>
  <c r="AE546" i="1"/>
  <c r="S548" i="1"/>
  <c r="O549" i="1"/>
  <c r="R548" i="1"/>
  <c r="AG545" i="1"/>
  <c r="AI545" i="1"/>
  <c r="Q555" i="1"/>
  <c r="T548" i="1" l="1"/>
  <c r="AD548" i="1"/>
  <c r="U548" i="1"/>
  <c r="AG546" i="1"/>
  <c r="AI546" i="1"/>
  <c r="O550" i="1"/>
  <c r="S549" i="1"/>
  <c r="R549" i="1"/>
  <c r="AF547" i="1"/>
  <c r="AH547" i="1" s="1"/>
  <c r="AE547" i="1"/>
  <c r="Q556" i="1"/>
  <c r="T549" i="1" l="1"/>
  <c r="O551" i="1"/>
  <c r="S550" i="1"/>
  <c r="R550" i="1"/>
  <c r="AI547" i="1"/>
  <c r="AG547" i="1"/>
  <c r="AD549" i="1"/>
  <c r="U549" i="1"/>
  <c r="AF548" i="1"/>
  <c r="AH548" i="1" s="1"/>
  <c r="AE548" i="1"/>
  <c r="Q557" i="1"/>
  <c r="T550" i="1" l="1"/>
  <c r="AI548" i="1"/>
  <c r="AG548" i="1"/>
  <c r="AD550" i="1"/>
  <c r="U550" i="1"/>
  <c r="AE549" i="1"/>
  <c r="AF549" i="1"/>
  <c r="AH549" i="1" s="1"/>
  <c r="R551" i="1"/>
  <c r="S551" i="1"/>
  <c r="O552" i="1"/>
  <c r="Q558" i="1"/>
  <c r="T551" i="1" l="1"/>
  <c r="U551" i="1"/>
  <c r="AD551" i="1"/>
  <c r="AG549" i="1"/>
  <c r="AI549" i="1"/>
  <c r="AF550" i="1"/>
  <c r="AH550" i="1" s="1"/>
  <c r="AE550" i="1"/>
  <c r="R552" i="1"/>
  <c r="T552" i="1" s="1"/>
  <c r="O553" i="1"/>
  <c r="S552" i="1"/>
  <c r="Q559" i="1"/>
  <c r="AI550" i="1" l="1"/>
  <c r="AG550" i="1"/>
  <c r="S553" i="1"/>
  <c r="O554" i="1"/>
  <c r="R553" i="1"/>
  <c r="AF551" i="1"/>
  <c r="AH551" i="1" s="1"/>
  <c r="AE551" i="1"/>
  <c r="AD552" i="1"/>
  <c r="U552" i="1"/>
  <c r="Q560" i="1"/>
  <c r="T553" i="1" l="1"/>
  <c r="AF552" i="1"/>
  <c r="AH552" i="1" s="1"/>
  <c r="AE552" i="1"/>
  <c r="S554" i="1"/>
  <c r="R554" i="1"/>
  <c r="O555" i="1"/>
  <c r="AG551" i="1"/>
  <c r="AI551" i="1"/>
  <c r="U553" i="1"/>
  <c r="AD553" i="1"/>
  <c r="Q561" i="1"/>
  <c r="T554" i="1" l="1"/>
  <c r="S555" i="1"/>
  <c r="O556" i="1"/>
  <c r="R555" i="1"/>
  <c r="AD554" i="1"/>
  <c r="U554" i="1"/>
  <c r="AF553" i="1"/>
  <c r="AH553" i="1" s="1"/>
  <c r="AE553" i="1"/>
  <c r="AG552" i="1"/>
  <c r="AI552" i="1"/>
  <c r="Q562" i="1"/>
  <c r="T555" i="1" l="1"/>
  <c r="AI553" i="1"/>
  <c r="AG553" i="1"/>
  <c r="AF554" i="1"/>
  <c r="AH554" i="1" s="1"/>
  <c r="AE554" i="1"/>
  <c r="S556" i="1"/>
  <c r="O557" i="1"/>
  <c r="R556" i="1"/>
  <c r="AD555" i="1"/>
  <c r="U555" i="1"/>
  <c r="Q563" i="1"/>
  <c r="T556" i="1" l="1"/>
  <c r="AF555" i="1"/>
  <c r="AH555" i="1" s="1"/>
  <c r="AE555" i="1"/>
  <c r="S557" i="1"/>
  <c r="R557" i="1"/>
  <c r="O558" i="1"/>
  <c r="AD556" i="1"/>
  <c r="U556" i="1"/>
  <c r="AG554" i="1"/>
  <c r="AI554" i="1"/>
  <c r="Q564" i="1"/>
  <c r="T557" i="1" l="1"/>
  <c r="O559" i="1"/>
  <c r="R558" i="1"/>
  <c r="S558" i="1"/>
  <c r="U557" i="1"/>
  <c r="AD557" i="1"/>
  <c r="AF556" i="1"/>
  <c r="AH556" i="1" s="1"/>
  <c r="AE556" i="1"/>
  <c r="AI555" i="1"/>
  <c r="AG555" i="1"/>
  <c r="Q565" i="1"/>
  <c r="AF557" i="1" l="1"/>
  <c r="AH557" i="1" s="1"/>
  <c r="AE557" i="1"/>
  <c r="U558" i="1"/>
  <c r="AD558" i="1"/>
  <c r="T558" i="1"/>
  <c r="AI556" i="1"/>
  <c r="AG556" i="1"/>
  <c r="R559" i="1"/>
  <c r="O560" i="1"/>
  <c r="S559" i="1"/>
  <c r="Q566" i="1"/>
  <c r="T559" i="1" l="1"/>
  <c r="AE558" i="1"/>
  <c r="AF558" i="1"/>
  <c r="AH558" i="1" s="1"/>
  <c r="U559" i="1"/>
  <c r="AD559" i="1"/>
  <c r="S560" i="1"/>
  <c r="O561" i="1"/>
  <c r="R560" i="1"/>
  <c r="AG557" i="1"/>
  <c r="AI557" i="1"/>
  <c r="Q567" i="1"/>
  <c r="T560" i="1" l="1"/>
  <c r="S561" i="1"/>
  <c r="O562" i="1"/>
  <c r="R561" i="1"/>
  <c r="AD560" i="1"/>
  <c r="U560" i="1"/>
  <c r="AF559" i="1"/>
  <c r="AH559" i="1" s="1"/>
  <c r="AE559" i="1"/>
  <c r="AI558" i="1"/>
  <c r="AG558" i="1"/>
  <c r="Q568" i="1"/>
  <c r="T561" i="1" l="1"/>
  <c r="AI559" i="1"/>
  <c r="AG559" i="1"/>
  <c r="AF560" i="1"/>
  <c r="AH560" i="1" s="1"/>
  <c r="AE560" i="1"/>
  <c r="O563" i="1"/>
  <c r="S562" i="1"/>
  <c r="R562" i="1"/>
  <c r="AD561" i="1"/>
  <c r="U561" i="1"/>
  <c r="Q569" i="1"/>
  <c r="T562" i="1" l="1"/>
  <c r="R563" i="1"/>
  <c r="O564" i="1"/>
  <c r="S563" i="1"/>
  <c r="AI560" i="1"/>
  <c r="AG560" i="1"/>
  <c r="AF561" i="1"/>
  <c r="AH561" i="1" s="1"/>
  <c r="AE561" i="1"/>
  <c r="AD562" i="1"/>
  <c r="U562" i="1"/>
  <c r="Q570" i="1"/>
  <c r="AI561" i="1" l="1"/>
  <c r="AG561" i="1"/>
  <c r="AE562" i="1"/>
  <c r="AF562" i="1"/>
  <c r="AH562" i="1" s="1"/>
  <c r="AD563" i="1"/>
  <c r="U563" i="1"/>
  <c r="O565" i="1"/>
  <c r="S564" i="1"/>
  <c r="R564" i="1"/>
  <c r="T563" i="1"/>
  <c r="Q571" i="1"/>
  <c r="AF563" i="1" l="1"/>
  <c r="AH563" i="1" s="1"/>
  <c r="AE563" i="1"/>
  <c r="AG562" i="1"/>
  <c r="AI562" i="1"/>
  <c r="O566" i="1"/>
  <c r="S565" i="1"/>
  <c r="R565" i="1"/>
  <c r="AD564" i="1"/>
  <c r="U564" i="1"/>
  <c r="T564" i="1"/>
  <c r="Q572" i="1"/>
  <c r="T565" i="1" l="1"/>
  <c r="AD565" i="1"/>
  <c r="U565" i="1"/>
  <c r="S566" i="1"/>
  <c r="R566" i="1"/>
  <c r="O567" i="1"/>
  <c r="AE564" i="1"/>
  <c r="AF564" i="1"/>
  <c r="AH564" i="1" s="1"/>
  <c r="AI563" i="1"/>
  <c r="AG563" i="1"/>
  <c r="Q573" i="1"/>
  <c r="T566" i="1" l="1"/>
  <c r="AI564" i="1"/>
  <c r="AG564" i="1"/>
  <c r="R567" i="1"/>
  <c r="S567" i="1"/>
  <c r="O568" i="1"/>
  <c r="AD566" i="1"/>
  <c r="U566" i="1"/>
  <c r="AF565" i="1"/>
  <c r="AH565" i="1" s="1"/>
  <c r="AE565" i="1"/>
  <c r="Q574" i="1"/>
  <c r="S568" i="1" l="1"/>
  <c r="O569" i="1"/>
  <c r="R568" i="1"/>
  <c r="AG565" i="1"/>
  <c r="AI565" i="1"/>
  <c r="AD567" i="1"/>
  <c r="U567" i="1"/>
  <c r="T567" i="1"/>
  <c r="AE566" i="1"/>
  <c r="AF566" i="1"/>
  <c r="AH566" i="1" s="1"/>
  <c r="Q575" i="1"/>
  <c r="T568" i="1" l="1"/>
  <c r="AE567" i="1"/>
  <c r="AF567" i="1"/>
  <c r="AH567" i="1" s="1"/>
  <c r="AI566" i="1"/>
  <c r="AG566" i="1"/>
  <c r="O570" i="1"/>
  <c r="R569" i="1"/>
  <c r="S569" i="1"/>
  <c r="AD568" i="1"/>
  <c r="U568" i="1"/>
  <c r="Q576" i="1"/>
  <c r="T569" i="1" l="1"/>
  <c r="O571" i="1"/>
  <c r="R570" i="1"/>
  <c r="S570" i="1"/>
  <c r="AF568" i="1"/>
  <c r="AH568" i="1" s="1"/>
  <c r="AE568" i="1"/>
  <c r="AI567" i="1"/>
  <c r="AG567" i="1"/>
  <c r="AD569" i="1"/>
  <c r="U569" i="1"/>
  <c r="Q577" i="1"/>
  <c r="T570" i="1" l="1"/>
  <c r="AI568" i="1"/>
  <c r="AG568" i="1"/>
  <c r="AF569" i="1"/>
  <c r="AH569" i="1" s="1"/>
  <c r="AE569" i="1"/>
  <c r="U570" i="1"/>
  <c r="AD570" i="1"/>
  <c r="S571" i="1"/>
  <c r="O572" i="1"/>
  <c r="R571" i="1"/>
  <c r="Q578" i="1"/>
  <c r="R572" i="1" l="1"/>
  <c r="O573" i="1"/>
  <c r="S572" i="1"/>
  <c r="AD571" i="1"/>
  <c r="U571" i="1"/>
  <c r="AI569" i="1"/>
  <c r="AG569" i="1"/>
  <c r="AF570" i="1"/>
  <c r="AH570" i="1" s="1"/>
  <c r="AE570" i="1"/>
  <c r="T571" i="1"/>
  <c r="Q579" i="1"/>
  <c r="AI570" i="1" l="1"/>
  <c r="AG570" i="1"/>
  <c r="AF571" i="1"/>
  <c r="AH571" i="1" s="1"/>
  <c r="AE571" i="1"/>
  <c r="AD572" i="1"/>
  <c r="U572" i="1"/>
  <c r="R573" i="1"/>
  <c r="O574" i="1"/>
  <c r="S573" i="1"/>
  <c r="T572" i="1"/>
  <c r="Q580" i="1"/>
  <c r="T573" i="1" l="1"/>
  <c r="AF572" i="1"/>
  <c r="AH572" i="1" s="1"/>
  <c r="AE572" i="1"/>
  <c r="AG571" i="1"/>
  <c r="AI571" i="1"/>
  <c r="O575" i="1"/>
  <c r="S574" i="1"/>
  <c r="R574" i="1"/>
  <c r="AD573" i="1"/>
  <c r="U573" i="1"/>
  <c r="Q581" i="1"/>
  <c r="T574" i="1" l="1"/>
  <c r="R575" i="1"/>
  <c r="S575" i="1"/>
  <c r="O576" i="1"/>
  <c r="AF573" i="1"/>
  <c r="AH573" i="1" s="1"/>
  <c r="AE573" i="1"/>
  <c r="U574" i="1"/>
  <c r="AD574" i="1"/>
  <c r="AI572" i="1"/>
  <c r="AG572" i="1"/>
  <c r="Q582" i="1"/>
  <c r="AI573" i="1" l="1"/>
  <c r="AG573" i="1"/>
  <c r="O577" i="1"/>
  <c r="R576" i="1"/>
  <c r="S576" i="1"/>
  <c r="AF574" i="1"/>
  <c r="AH574" i="1" s="1"/>
  <c r="AE574" i="1"/>
  <c r="AD575" i="1"/>
  <c r="U575" i="1"/>
  <c r="T575" i="1"/>
  <c r="Q583" i="1"/>
  <c r="U576" i="1" l="1"/>
  <c r="AD576" i="1"/>
  <c r="T576" i="1"/>
  <c r="AE575" i="1"/>
  <c r="AF575" i="1"/>
  <c r="AH575" i="1" s="1"/>
  <c r="S577" i="1"/>
  <c r="O578" i="1"/>
  <c r="R577" i="1"/>
  <c r="AI574" i="1"/>
  <c r="AG574" i="1"/>
  <c r="Q584" i="1"/>
  <c r="T577" i="1" l="1"/>
  <c r="AD577" i="1"/>
  <c r="U577" i="1"/>
  <c r="AG575" i="1"/>
  <c r="AI575" i="1"/>
  <c r="R578" i="1"/>
  <c r="O579" i="1"/>
  <c r="S578" i="1"/>
  <c r="AF576" i="1"/>
  <c r="AH576" i="1" s="1"/>
  <c r="AE576" i="1"/>
  <c r="Q585" i="1"/>
  <c r="AG576" i="1" l="1"/>
  <c r="AI576" i="1"/>
  <c r="T578" i="1"/>
  <c r="S579" i="1"/>
  <c r="O580" i="1"/>
  <c r="R579" i="1"/>
  <c r="AD578" i="1"/>
  <c r="U578" i="1"/>
  <c r="AF577" i="1"/>
  <c r="AH577" i="1" s="1"/>
  <c r="AE577" i="1"/>
  <c r="Q586" i="1"/>
  <c r="T579" i="1" l="1"/>
  <c r="S580" i="1"/>
  <c r="R580" i="1"/>
  <c r="O581" i="1"/>
  <c r="AD579" i="1"/>
  <c r="U579" i="1"/>
  <c r="AF578" i="1"/>
  <c r="AH578" i="1" s="1"/>
  <c r="AE578" i="1"/>
  <c r="AI577" i="1"/>
  <c r="AG577" i="1"/>
  <c r="Q587" i="1"/>
  <c r="T580" i="1" l="1"/>
  <c r="AF579" i="1"/>
  <c r="AH579" i="1" s="1"/>
  <c r="AE579" i="1"/>
  <c r="R581" i="1"/>
  <c r="S581" i="1"/>
  <c r="O582" i="1"/>
  <c r="AI578" i="1"/>
  <c r="AG578" i="1"/>
  <c r="AD580" i="1"/>
  <c r="U580" i="1"/>
  <c r="Q588" i="1"/>
  <c r="O583" i="1" l="1"/>
  <c r="S582" i="1"/>
  <c r="R582" i="1"/>
  <c r="T582" i="1" s="1"/>
  <c r="AD581" i="1"/>
  <c r="U581" i="1"/>
  <c r="T581" i="1"/>
  <c r="AE580" i="1"/>
  <c r="AF580" i="1"/>
  <c r="AH580" i="1" s="1"/>
  <c r="AI579" i="1"/>
  <c r="AG579" i="1"/>
  <c r="Q589" i="1"/>
  <c r="AI580" i="1" l="1"/>
  <c r="AG580" i="1"/>
  <c r="AF581" i="1"/>
  <c r="AH581" i="1" s="1"/>
  <c r="AE581" i="1"/>
  <c r="AD582" i="1"/>
  <c r="U582" i="1"/>
  <c r="S583" i="1"/>
  <c r="O584" i="1"/>
  <c r="R583" i="1"/>
  <c r="Q590" i="1"/>
  <c r="AF582" i="1" l="1"/>
  <c r="AH582" i="1" s="1"/>
  <c r="AE582" i="1"/>
  <c r="R584" i="1"/>
  <c r="S584" i="1"/>
  <c r="O585" i="1"/>
  <c r="AI581" i="1"/>
  <c r="AG581" i="1"/>
  <c r="AD583" i="1"/>
  <c r="U583" i="1"/>
  <c r="T583" i="1"/>
  <c r="Q591" i="1"/>
  <c r="AF583" i="1" l="1"/>
  <c r="AH583" i="1" s="1"/>
  <c r="AE583" i="1"/>
  <c r="R585" i="1"/>
  <c r="S585" i="1"/>
  <c r="O586" i="1"/>
  <c r="AD584" i="1"/>
  <c r="U584" i="1"/>
  <c r="T584" i="1"/>
  <c r="AI582" i="1"/>
  <c r="AG582" i="1"/>
  <c r="Q592" i="1"/>
  <c r="O587" i="1" l="1"/>
  <c r="R586" i="1"/>
  <c r="S586" i="1"/>
  <c r="AD585" i="1"/>
  <c r="U585" i="1"/>
  <c r="T585" i="1"/>
  <c r="AF584" i="1"/>
  <c r="AH584" i="1" s="1"/>
  <c r="AE584" i="1"/>
  <c r="AI583" i="1"/>
  <c r="AG583" i="1"/>
  <c r="Q593" i="1"/>
  <c r="AF585" i="1" l="1"/>
  <c r="AH585" i="1" s="1"/>
  <c r="AE585" i="1"/>
  <c r="AI584" i="1"/>
  <c r="AG584" i="1"/>
  <c r="AD586" i="1"/>
  <c r="U586" i="1"/>
  <c r="T586" i="1"/>
  <c r="S587" i="1"/>
  <c r="O588" i="1"/>
  <c r="R587" i="1"/>
  <c r="Q594" i="1"/>
  <c r="AF586" i="1" l="1"/>
  <c r="AH586" i="1" s="1"/>
  <c r="AE586" i="1"/>
  <c r="AD587" i="1"/>
  <c r="U587" i="1"/>
  <c r="T587" i="1"/>
  <c r="O589" i="1"/>
  <c r="S588" i="1"/>
  <c r="R588" i="1"/>
  <c r="AI585" i="1"/>
  <c r="AG585" i="1"/>
  <c r="Q595" i="1"/>
  <c r="T588" i="1" l="1"/>
  <c r="R589" i="1"/>
  <c r="S589" i="1"/>
  <c r="O590" i="1"/>
  <c r="AF587" i="1"/>
  <c r="AH587" i="1" s="1"/>
  <c r="AE587" i="1"/>
  <c r="AD588" i="1"/>
  <c r="U588" i="1"/>
  <c r="AI586" i="1"/>
  <c r="AG586" i="1"/>
  <c r="Q596" i="1"/>
  <c r="AG587" i="1" l="1"/>
  <c r="AI587" i="1"/>
  <c r="AF588" i="1"/>
  <c r="AH588" i="1" s="1"/>
  <c r="AE588" i="1"/>
  <c r="O591" i="1"/>
  <c r="S590" i="1"/>
  <c r="R590" i="1"/>
  <c r="AD589" i="1"/>
  <c r="U589" i="1"/>
  <c r="T589" i="1"/>
  <c r="Q597" i="1"/>
  <c r="AD590" i="1" l="1"/>
  <c r="U590" i="1"/>
  <c r="R591" i="1"/>
  <c r="S591" i="1"/>
  <c r="O592" i="1"/>
  <c r="AF589" i="1"/>
  <c r="AH589" i="1" s="1"/>
  <c r="AE589" i="1"/>
  <c r="AI588" i="1"/>
  <c r="AG588" i="1"/>
  <c r="T590" i="1"/>
  <c r="Q598" i="1"/>
  <c r="AI589" i="1" l="1"/>
  <c r="AG589" i="1"/>
  <c r="O593" i="1"/>
  <c r="S592" i="1"/>
  <c r="R592" i="1"/>
  <c r="AD591" i="1"/>
  <c r="U591" i="1"/>
  <c r="T591" i="1"/>
  <c r="AF590" i="1"/>
  <c r="AH590" i="1" s="1"/>
  <c r="AE590" i="1"/>
  <c r="Q599" i="1"/>
  <c r="T592" i="1" l="1"/>
  <c r="AD592" i="1"/>
  <c r="U592" i="1"/>
  <c r="S593" i="1"/>
  <c r="R593" i="1"/>
  <c r="O594" i="1"/>
  <c r="AE591" i="1"/>
  <c r="AF591" i="1"/>
  <c r="AH591" i="1" s="1"/>
  <c r="AI590" i="1"/>
  <c r="AG590" i="1"/>
  <c r="Q600" i="1"/>
  <c r="T593" i="1" l="1"/>
  <c r="S594" i="1"/>
  <c r="R594" i="1"/>
  <c r="O595" i="1"/>
  <c r="U593" i="1"/>
  <c r="AD593" i="1"/>
  <c r="AG591" i="1"/>
  <c r="AI591" i="1"/>
  <c r="AF592" i="1"/>
  <c r="AH592" i="1" s="1"/>
  <c r="AE592" i="1"/>
  <c r="Q601" i="1"/>
  <c r="T594" i="1" l="1"/>
  <c r="AF593" i="1"/>
  <c r="AH593" i="1" s="1"/>
  <c r="AE593" i="1"/>
  <c r="R595" i="1"/>
  <c r="O596" i="1"/>
  <c r="S595" i="1"/>
  <c r="AI592" i="1"/>
  <c r="AG592" i="1"/>
  <c r="AD594" i="1"/>
  <c r="U594" i="1"/>
  <c r="Q602" i="1"/>
  <c r="AF594" i="1" l="1"/>
  <c r="AH594" i="1" s="1"/>
  <c r="AE594" i="1"/>
  <c r="AD595" i="1"/>
  <c r="U595" i="1"/>
  <c r="R596" i="1"/>
  <c r="O597" i="1"/>
  <c r="S596" i="1"/>
  <c r="T595" i="1"/>
  <c r="AI593" i="1"/>
  <c r="AG593" i="1"/>
  <c r="Q603" i="1"/>
  <c r="R597" i="1" l="1"/>
  <c r="S597" i="1"/>
  <c r="O598" i="1"/>
  <c r="T596" i="1"/>
  <c r="AD596" i="1"/>
  <c r="U596" i="1"/>
  <c r="AF595" i="1"/>
  <c r="AH595" i="1" s="1"/>
  <c r="AE595" i="1"/>
  <c r="AG594" i="1"/>
  <c r="AI594" i="1"/>
  <c r="Q604" i="1"/>
  <c r="AG595" i="1" l="1"/>
  <c r="AI595" i="1"/>
  <c r="AF596" i="1"/>
  <c r="AH596" i="1" s="1"/>
  <c r="AE596" i="1"/>
  <c r="R598" i="1"/>
  <c r="S598" i="1"/>
  <c r="O599" i="1"/>
  <c r="AD597" i="1"/>
  <c r="U597" i="1"/>
  <c r="T597" i="1"/>
  <c r="Q605" i="1"/>
  <c r="U598" i="1" l="1"/>
  <c r="AD598" i="1"/>
  <c r="T598" i="1"/>
  <c r="AF597" i="1"/>
  <c r="AH597" i="1" s="1"/>
  <c r="AE597" i="1"/>
  <c r="O600" i="1"/>
  <c r="R599" i="1"/>
  <c r="S599" i="1"/>
  <c r="AI596" i="1"/>
  <c r="AG596" i="1"/>
  <c r="Q606" i="1"/>
  <c r="AD599" i="1" l="1"/>
  <c r="U599" i="1"/>
  <c r="S600" i="1"/>
  <c r="O601" i="1"/>
  <c r="R600" i="1"/>
  <c r="AG597" i="1"/>
  <c r="AI597" i="1"/>
  <c r="T599" i="1"/>
  <c r="AF598" i="1"/>
  <c r="AH598" i="1" s="1"/>
  <c r="AE598" i="1"/>
  <c r="Q607" i="1"/>
  <c r="T600" i="1" l="1"/>
  <c r="O602" i="1"/>
  <c r="R601" i="1"/>
  <c r="S601" i="1"/>
  <c r="AD600" i="1"/>
  <c r="U600" i="1"/>
  <c r="AI598" i="1"/>
  <c r="AG598" i="1"/>
  <c r="AF599" i="1"/>
  <c r="AH599" i="1" s="1"/>
  <c r="AE599" i="1"/>
  <c r="Q608" i="1"/>
  <c r="AI599" i="1" l="1"/>
  <c r="AG599" i="1"/>
  <c r="AF600" i="1"/>
  <c r="AH600" i="1" s="1"/>
  <c r="AE600" i="1"/>
  <c r="AD601" i="1"/>
  <c r="U601" i="1"/>
  <c r="T601" i="1"/>
  <c r="S602" i="1"/>
  <c r="O603" i="1"/>
  <c r="R602" i="1"/>
  <c r="Q609" i="1"/>
  <c r="AF601" i="1" l="1"/>
  <c r="AH601" i="1" s="1"/>
  <c r="AE601" i="1"/>
  <c r="U602" i="1"/>
  <c r="AD602" i="1"/>
  <c r="AG600" i="1"/>
  <c r="AI600" i="1"/>
  <c r="T602" i="1"/>
  <c r="S603" i="1"/>
  <c r="O604" i="1"/>
  <c r="R603" i="1"/>
  <c r="Q610" i="1"/>
  <c r="AF602" i="1" l="1"/>
  <c r="AH602" i="1" s="1"/>
  <c r="AE602" i="1"/>
  <c r="AD603" i="1"/>
  <c r="U603" i="1"/>
  <c r="T603" i="1"/>
  <c r="R604" i="1"/>
  <c r="S604" i="1"/>
  <c r="O605" i="1"/>
  <c r="AI601" i="1"/>
  <c r="AG601" i="1"/>
  <c r="Q611" i="1"/>
  <c r="R605" i="1" l="1"/>
  <c r="O606" i="1"/>
  <c r="S605" i="1"/>
  <c r="T604" i="1"/>
  <c r="AF603" i="1"/>
  <c r="AH603" i="1" s="1"/>
  <c r="AE603" i="1"/>
  <c r="AD604" i="1"/>
  <c r="U604" i="1"/>
  <c r="AG602" i="1"/>
  <c r="AI602" i="1"/>
  <c r="Q612" i="1"/>
  <c r="AI603" i="1" l="1"/>
  <c r="AG603" i="1"/>
  <c r="AF604" i="1"/>
  <c r="AH604" i="1" s="1"/>
  <c r="AE604" i="1"/>
  <c r="U605" i="1"/>
  <c r="AD605" i="1"/>
  <c r="S606" i="1"/>
  <c r="R606" i="1"/>
  <c r="O607" i="1"/>
  <c r="T605" i="1"/>
  <c r="Q613" i="1"/>
  <c r="T606" i="1" l="1"/>
  <c r="AF605" i="1"/>
  <c r="AH605" i="1" s="1"/>
  <c r="AE605" i="1"/>
  <c r="AG604" i="1"/>
  <c r="AI604" i="1"/>
  <c r="U606" i="1"/>
  <c r="AD606" i="1"/>
  <c r="S607" i="1"/>
  <c r="R607" i="1"/>
  <c r="O608" i="1"/>
  <c r="Q614" i="1"/>
  <c r="T607" i="1" l="1"/>
  <c r="U607" i="1"/>
  <c r="AD607" i="1"/>
  <c r="AF606" i="1"/>
  <c r="AH606" i="1" s="1"/>
  <c r="AE606" i="1"/>
  <c r="O609" i="1"/>
  <c r="R608" i="1"/>
  <c r="S608" i="1"/>
  <c r="AG605" i="1"/>
  <c r="AI605" i="1"/>
  <c r="Q615" i="1"/>
  <c r="AD608" i="1" l="1"/>
  <c r="U608" i="1"/>
  <c r="S609" i="1"/>
  <c r="O610" i="1"/>
  <c r="R609" i="1"/>
  <c r="AG606" i="1"/>
  <c r="AI606" i="1"/>
  <c r="T608" i="1"/>
  <c r="AF607" i="1"/>
  <c r="AH607" i="1" s="1"/>
  <c r="AE607" i="1"/>
  <c r="Q616" i="1"/>
  <c r="T609" i="1" l="1"/>
  <c r="S610" i="1"/>
  <c r="R610" i="1"/>
  <c r="O611" i="1"/>
  <c r="AD609" i="1"/>
  <c r="U609" i="1"/>
  <c r="AG607" i="1"/>
  <c r="AI607" i="1"/>
  <c r="AF608" i="1"/>
  <c r="AH608" i="1" s="1"/>
  <c r="AE608" i="1"/>
  <c r="Q617" i="1"/>
  <c r="T610" i="1" l="1"/>
  <c r="AF609" i="1"/>
  <c r="AH609" i="1" s="1"/>
  <c r="AE609" i="1"/>
  <c r="R611" i="1"/>
  <c r="O612" i="1"/>
  <c r="S611" i="1"/>
  <c r="AI608" i="1"/>
  <c r="AG608" i="1"/>
  <c r="AD610" i="1"/>
  <c r="U610" i="1"/>
  <c r="Q618" i="1"/>
  <c r="AD611" i="1" l="1"/>
  <c r="U611" i="1"/>
  <c r="R612" i="1"/>
  <c r="S612" i="1"/>
  <c r="O613" i="1"/>
  <c r="AF610" i="1"/>
  <c r="AH610" i="1" s="1"/>
  <c r="AE610" i="1"/>
  <c r="T611" i="1"/>
  <c r="AG609" i="1"/>
  <c r="AI609" i="1"/>
  <c r="Q619" i="1"/>
  <c r="AI610" i="1" l="1"/>
  <c r="AG610" i="1"/>
  <c r="S613" i="1"/>
  <c r="O614" i="1"/>
  <c r="R613" i="1"/>
  <c r="T613" i="1" s="1"/>
  <c r="AD612" i="1"/>
  <c r="U612" i="1"/>
  <c r="T612" i="1"/>
  <c r="AF611" i="1"/>
  <c r="AH611" i="1" s="1"/>
  <c r="AE611" i="1"/>
  <c r="Q620" i="1"/>
  <c r="AF612" i="1" l="1"/>
  <c r="AH612" i="1" s="1"/>
  <c r="AE612" i="1"/>
  <c r="S614" i="1"/>
  <c r="O615" i="1"/>
  <c r="R614" i="1"/>
  <c r="U613" i="1"/>
  <c r="AD613" i="1"/>
  <c r="AI611" i="1"/>
  <c r="AG611" i="1"/>
  <c r="Q621" i="1"/>
  <c r="T614" i="1" l="1"/>
  <c r="S615" i="1"/>
  <c r="R615" i="1"/>
  <c r="O616" i="1"/>
  <c r="AF613" i="1"/>
  <c r="AH613" i="1" s="1"/>
  <c r="AE613" i="1"/>
  <c r="AD614" i="1"/>
  <c r="U614" i="1"/>
  <c r="AG612" i="1"/>
  <c r="AI612" i="1"/>
  <c r="Q622" i="1"/>
  <c r="T615" i="1" l="1"/>
  <c r="AF614" i="1"/>
  <c r="AH614" i="1" s="1"/>
  <c r="AE614" i="1"/>
  <c r="AI613" i="1"/>
  <c r="AG613" i="1"/>
  <c r="R616" i="1"/>
  <c r="S616" i="1"/>
  <c r="O617" i="1"/>
  <c r="AD615" i="1"/>
  <c r="U615" i="1"/>
  <c r="Q623" i="1"/>
  <c r="T616" i="1" l="1"/>
  <c r="AF615" i="1"/>
  <c r="AH615" i="1" s="1"/>
  <c r="AE615" i="1"/>
  <c r="O618" i="1"/>
  <c r="S617" i="1"/>
  <c r="R617" i="1"/>
  <c r="U616" i="1"/>
  <c r="AD616" i="1"/>
  <c r="AI614" i="1"/>
  <c r="AG614" i="1"/>
  <c r="Q624" i="1"/>
  <c r="T617" i="1" l="1"/>
  <c r="AD617" i="1"/>
  <c r="U617" i="1"/>
  <c r="R618" i="1"/>
  <c r="S618" i="1"/>
  <c r="O619" i="1"/>
  <c r="AE616" i="1"/>
  <c r="AF616" i="1"/>
  <c r="AH616" i="1" s="1"/>
  <c r="AI615" i="1"/>
  <c r="AG615" i="1"/>
  <c r="Q625" i="1"/>
  <c r="R619" i="1" l="1"/>
  <c r="S619" i="1"/>
  <c r="O620" i="1"/>
  <c r="AI616" i="1"/>
  <c r="AG616" i="1"/>
  <c r="U618" i="1"/>
  <c r="AD618" i="1"/>
  <c r="T618" i="1"/>
  <c r="AF617" i="1"/>
  <c r="AH617" i="1" s="1"/>
  <c r="AE617" i="1"/>
  <c r="Q626" i="1"/>
  <c r="AF618" i="1" l="1"/>
  <c r="AH618" i="1" s="1"/>
  <c r="AE618" i="1"/>
  <c r="R620" i="1"/>
  <c r="S620" i="1"/>
  <c r="O621" i="1"/>
  <c r="AD619" i="1"/>
  <c r="U619" i="1"/>
  <c r="AG617" i="1"/>
  <c r="AI617" i="1"/>
  <c r="T619" i="1"/>
  <c r="Q627" i="1"/>
  <c r="AF619" i="1" l="1"/>
  <c r="AH619" i="1" s="1"/>
  <c r="AE619" i="1"/>
  <c r="S621" i="1"/>
  <c r="O622" i="1"/>
  <c r="R621" i="1"/>
  <c r="AD620" i="1"/>
  <c r="U620" i="1"/>
  <c r="T620" i="1"/>
  <c r="AI618" i="1"/>
  <c r="AG618" i="1"/>
  <c r="Q628" i="1"/>
  <c r="T621" i="1" l="1"/>
  <c r="S622" i="1"/>
  <c r="R622" i="1"/>
  <c r="O623" i="1"/>
  <c r="AD621" i="1"/>
  <c r="U621" i="1"/>
  <c r="AF620" i="1"/>
  <c r="AH620" i="1" s="1"/>
  <c r="AE620" i="1"/>
  <c r="AI619" i="1"/>
  <c r="AG619" i="1"/>
  <c r="Q629" i="1"/>
  <c r="T622" i="1" l="1"/>
  <c r="AI620" i="1"/>
  <c r="AG620" i="1"/>
  <c r="AF621" i="1"/>
  <c r="AH621" i="1" s="1"/>
  <c r="AE621" i="1"/>
  <c r="S623" i="1"/>
  <c r="O624" i="1"/>
  <c r="R623" i="1"/>
  <c r="AD622" i="1"/>
  <c r="U622" i="1"/>
  <c r="Q630" i="1"/>
  <c r="T623" i="1" l="1"/>
  <c r="O625" i="1"/>
  <c r="R624" i="1"/>
  <c r="S624" i="1"/>
  <c r="AD623" i="1"/>
  <c r="U623" i="1"/>
  <c r="AF622" i="1"/>
  <c r="AH622" i="1" s="1"/>
  <c r="AE622" i="1"/>
  <c r="AG621" i="1"/>
  <c r="AI621" i="1"/>
  <c r="Q631" i="1"/>
  <c r="AI622" i="1" l="1"/>
  <c r="AG622" i="1"/>
  <c r="AF623" i="1"/>
  <c r="AH623" i="1" s="1"/>
  <c r="AE623" i="1"/>
  <c r="AD624" i="1"/>
  <c r="U624" i="1"/>
  <c r="T624" i="1"/>
  <c r="S625" i="1"/>
  <c r="R625" i="1"/>
  <c r="O626" i="1"/>
  <c r="Q632" i="1"/>
  <c r="AF624" i="1" l="1"/>
  <c r="AH624" i="1" s="1"/>
  <c r="AE624" i="1"/>
  <c r="U625" i="1"/>
  <c r="AD625" i="1"/>
  <c r="AI623" i="1"/>
  <c r="AG623" i="1"/>
  <c r="S626" i="1"/>
  <c r="R626" i="1"/>
  <c r="O627" i="1"/>
  <c r="T625" i="1"/>
  <c r="Q633" i="1"/>
  <c r="T626" i="1" l="1"/>
  <c r="AF625" i="1"/>
  <c r="AH625" i="1" s="1"/>
  <c r="AE625" i="1"/>
  <c r="U626" i="1"/>
  <c r="AD626" i="1"/>
  <c r="R627" i="1"/>
  <c r="O628" i="1"/>
  <c r="S627" i="1"/>
  <c r="AG624" i="1"/>
  <c r="AI624" i="1"/>
  <c r="Q634" i="1"/>
  <c r="AD627" i="1" l="1"/>
  <c r="U627" i="1"/>
  <c r="AF626" i="1"/>
  <c r="AH626" i="1" s="1"/>
  <c r="AE626" i="1"/>
  <c r="S628" i="1"/>
  <c r="O629" i="1"/>
  <c r="R628" i="1"/>
  <c r="T627" i="1"/>
  <c r="AG625" i="1"/>
  <c r="AI625" i="1"/>
  <c r="Q635" i="1"/>
  <c r="T628" i="1" l="1"/>
  <c r="S629" i="1"/>
  <c r="O630" i="1"/>
  <c r="R629" i="1"/>
  <c r="AD628" i="1"/>
  <c r="U628" i="1"/>
  <c r="AI626" i="1"/>
  <c r="AG626" i="1"/>
  <c r="AF627" i="1"/>
  <c r="AH627" i="1" s="1"/>
  <c r="AE627" i="1"/>
  <c r="Q636" i="1"/>
  <c r="T629" i="1" l="1"/>
  <c r="AI627" i="1"/>
  <c r="AG627" i="1"/>
  <c r="AF628" i="1"/>
  <c r="AH628" i="1" s="1"/>
  <c r="AE628" i="1"/>
  <c r="O631" i="1"/>
  <c r="S630" i="1"/>
  <c r="R630" i="1"/>
  <c r="AD629" i="1"/>
  <c r="U629" i="1"/>
  <c r="Q637" i="1"/>
  <c r="AF629" i="1" l="1"/>
  <c r="AH629" i="1" s="1"/>
  <c r="AE629" i="1"/>
  <c r="O632" i="1"/>
  <c r="S631" i="1"/>
  <c r="R631" i="1"/>
  <c r="AI628" i="1"/>
  <c r="AG628" i="1"/>
  <c r="AD630" i="1"/>
  <c r="U630" i="1"/>
  <c r="T630" i="1"/>
  <c r="Q638" i="1"/>
  <c r="T631" i="1" l="1"/>
  <c r="AD631" i="1"/>
  <c r="U631" i="1"/>
  <c r="AF630" i="1"/>
  <c r="AH630" i="1" s="1"/>
  <c r="AE630" i="1"/>
  <c r="S632" i="1"/>
  <c r="R632" i="1"/>
  <c r="O633" i="1"/>
  <c r="AI629" i="1"/>
  <c r="AG629" i="1"/>
  <c r="Q639" i="1"/>
  <c r="T632" i="1" l="1"/>
  <c r="AD632" i="1"/>
  <c r="U632" i="1"/>
  <c r="AG630" i="1"/>
  <c r="AI630" i="1"/>
  <c r="R633" i="1"/>
  <c r="S633" i="1"/>
  <c r="O634" i="1"/>
  <c r="AF631" i="1"/>
  <c r="AH631" i="1" s="1"/>
  <c r="AE631" i="1"/>
  <c r="Q640" i="1"/>
  <c r="T633" i="1" l="1"/>
  <c r="AI631" i="1"/>
  <c r="AG631" i="1"/>
  <c r="R634" i="1"/>
  <c r="S634" i="1"/>
  <c r="O635" i="1"/>
  <c r="AD633" i="1"/>
  <c r="U633" i="1"/>
  <c r="AE632" i="1"/>
  <c r="AF632" i="1"/>
  <c r="AH632" i="1" s="1"/>
  <c r="Q641" i="1"/>
  <c r="T634" i="1" l="1"/>
  <c r="R635" i="1"/>
  <c r="O636" i="1"/>
  <c r="S635" i="1"/>
  <c r="AD634" i="1"/>
  <c r="U634" i="1"/>
  <c r="AF633" i="1"/>
  <c r="AH633" i="1" s="1"/>
  <c r="AE633" i="1"/>
  <c r="AI632" i="1"/>
  <c r="AG632" i="1"/>
  <c r="Q642" i="1"/>
  <c r="AF634" i="1" l="1"/>
  <c r="AH634" i="1" s="1"/>
  <c r="AE634" i="1"/>
  <c r="AD635" i="1"/>
  <c r="U635" i="1"/>
  <c r="AI633" i="1"/>
  <c r="AG633" i="1"/>
  <c r="R636" i="1"/>
  <c r="O637" i="1"/>
  <c r="S636" i="1"/>
  <c r="T635" i="1"/>
  <c r="Q643" i="1"/>
  <c r="T636" i="1" l="1"/>
  <c r="AE635" i="1"/>
  <c r="AF635" i="1"/>
  <c r="AH635" i="1" s="1"/>
  <c r="O638" i="1"/>
  <c r="S637" i="1"/>
  <c r="R637" i="1"/>
  <c r="AD636" i="1"/>
  <c r="U636" i="1"/>
  <c r="AG634" i="1"/>
  <c r="AI634" i="1"/>
  <c r="Q644" i="1"/>
  <c r="T637" i="1" l="1"/>
  <c r="AF636" i="1"/>
  <c r="AH636" i="1" s="1"/>
  <c r="AE636" i="1"/>
  <c r="U637" i="1"/>
  <c r="AD637" i="1"/>
  <c r="S638" i="1"/>
  <c r="R638" i="1"/>
  <c r="O639" i="1"/>
  <c r="AG635" i="1"/>
  <c r="AI635" i="1"/>
  <c r="Q645" i="1"/>
  <c r="T638" i="1" l="1"/>
  <c r="AD638" i="1"/>
  <c r="U638" i="1"/>
  <c r="AF637" i="1"/>
  <c r="AH637" i="1" s="1"/>
  <c r="AE637" i="1"/>
  <c r="O640" i="1"/>
  <c r="R639" i="1"/>
  <c r="S639" i="1"/>
  <c r="AI636" i="1"/>
  <c r="AG636" i="1"/>
  <c r="Q646" i="1"/>
  <c r="T639" i="1" l="1"/>
  <c r="O641" i="1"/>
  <c r="S640" i="1"/>
  <c r="R640" i="1"/>
  <c r="AG637" i="1"/>
  <c r="AI637" i="1"/>
  <c r="AD639" i="1"/>
  <c r="U639" i="1"/>
  <c r="AF638" i="1"/>
  <c r="AH638" i="1" s="1"/>
  <c r="AE638" i="1"/>
  <c r="Q647" i="1"/>
  <c r="T640" i="1" l="1"/>
  <c r="AD640" i="1"/>
  <c r="U640" i="1"/>
  <c r="AF639" i="1"/>
  <c r="AH639" i="1" s="1"/>
  <c r="AE639" i="1"/>
  <c r="S641" i="1"/>
  <c r="O642" i="1"/>
  <c r="R641" i="1"/>
  <c r="AG638" i="1"/>
  <c r="AI638" i="1"/>
  <c r="Q648" i="1"/>
  <c r="T641" i="1" l="1"/>
  <c r="R642" i="1"/>
  <c r="O643" i="1"/>
  <c r="S642" i="1"/>
  <c r="U641" i="1"/>
  <c r="AD641" i="1"/>
  <c r="AG639" i="1"/>
  <c r="AI639" i="1"/>
  <c r="AF640" i="1"/>
  <c r="AH640" i="1" s="1"/>
  <c r="AE640" i="1"/>
  <c r="Q649" i="1"/>
  <c r="AF641" i="1" l="1"/>
  <c r="AH641" i="1" s="1"/>
  <c r="AE641" i="1"/>
  <c r="AD642" i="1"/>
  <c r="U642" i="1"/>
  <c r="R643" i="1"/>
  <c r="S643" i="1"/>
  <c r="O644" i="1"/>
  <c r="AI640" i="1"/>
  <c r="AG640" i="1"/>
  <c r="T642" i="1"/>
  <c r="Q650" i="1"/>
  <c r="AD643" i="1" l="1"/>
  <c r="U643" i="1"/>
  <c r="T643" i="1"/>
  <c r="AF642" i="1"/>
  <c r="AH642" i="1" s="1"/>
  <c r="AE642" i="1"/>
  <c r="S644" i="1"/>
  <c r="R644" i="1"/>
  <c r="O645" i="1"/>
  <c r="AI641" i="1"/>
  <c r="AG641" i="1"/>
  <c r="Q651" i="1"/>
  <c r="U644" i="1" l="1"/>
  <c r="AD644" i="1"/>
  <c r="S645" i="1"/>
  <c r="R645" i="1"/>
  <c r="O646" i="1"/>
  <c r="AG642" i="1"/>
  <c r="AI642" i="1"/>
  <c r="T644" i="1"/>
  <c r="AF643" i="1"/>
  <c r="AH643" i="1" s="1"/>
  <c r="AE643" i="1"/>
  <c r="Q652" i="1"/>
  <c r="T645" i="1" l="1"/>
  <c r="S646" i="1"/>
  <c r="R646" i="1"/>
  <c r="O647" i="1"/>
  <c r="AD645" i="1"/>
  <c r="U645" i="1"/>
  <c r="AF644" i="1"/>
  <c r="AH644" i="1" s="1"/>
  <c r="AE644" i="1"/>
  <c r="AG643" i="1"/>
  <c r="AI643" i="1"/>
  <c r="Q653" i="1"/>
  <c r="T646" i="1" l="1"/>
  <c r="AF645" i="1"/>
  <c r="AH645" i="1" s="1"/>
  <c r="AE645" i="1"/>
  <c r="AG644" i="1"/>
  <c r="AI644" i="1"/>
  <c r="O648" i="1"/>
  <c r="R647" i="1"/>
  <c r="S647" i="1"/>
  <c r="AD646" i="1"/>
  <c r="U646" i="1"/>
  <c r="Q654" i="1"/>
  <c r="T647" i="1" l="1"/>
  <c r="AF646" i="1"/>
  <c r="AH646" i="1" s="1"/>
  <c r="AE646" i="1"/>
  <c r="R648" i="1"/>
  <c r="S648" i="1"/>
  <c r="O649" i="1"/>
  <c r="U647" i="1"/>
  <c r="AD647" i="1"/>
  <c r="AI645" i="1"/>
  <c r="AG645" i="1"/>
  <c r="Q655" i="1"/>
  <c r="O650" i="1" l="1"/>
  <c r="S649" i="1"/>
  <c r="R649" i="1"/>
  <c r="AD648" i="1"/>
  <c r="U648" i="1"/>
  <c r="AE647" i="1"/>
  <c r="AF647" i="1"/>
  <c r="AH647" i="1" s="1"/>
  <c r="T648" i="1"/>
  <c r="AI646" i="1"/>
  <c r="AG646" i="1"/>
  <c r="Q656" i="1"/>
  <c r="T649" i="1" l="1"/>
  <c r="AG647" i="1"/>
  <c r="AI647" i="1"/>
  <c r="AF648" i="1"/>
  <c r="AH648" i="1" s="1"/>
  <c r="AE648" i="1"/>
  <c r="AD649" i="1"/>
  <c r="U649" i="1"/>
  <c r="S650" i="1"/>
  <c r="R650" i="1"/>
  <c r="O651" i="1"/>
  <c r="Q657" i="1"/>
  <c r="T650" i="1" l="1"/>
  <c r="U650" i="1"/>
  <c r="AD650" i="1"/>
  <c r="AI648" i="1"/>
  <c r="AG648" i="1"/>
  <c r="AF649" i="1"/>
  <c r="AH649" i="1" s="1"/>
  <c r="AE649" i="1"/>
  <c r="S651" i="1"/>
  <c r="O652" i="1"/>
  <c r="R651" i="1"/>
  <c r="Q658" i="1"/>
  <c r="AG649" i="1" l="1"/>
  <c r="AI649" i="1"/>
  <c r="AD651" i="1"/>
  <c r="U651" i="1"/>
  <c r="AF650" i="1"/>
  <c r="AH650" i="1" s="1"/>
  <c r="AE650" i="1"/>
  <c r="R652" i="1"/>
  <c r="S652" i="1"/>
  <c r="O653" i="1"/>
  <c r="T651" i="1"/>
  <c r="Q659" i="1"/>
  <c r="AD652" i="1" l="1"/>
  <c r="U652" i="1"/>
  <c r="AG650" i="1"/>
  <c r="AI650" i="1"/>
  <c r="T652" i="1"/>
  <c r="AF651" i="1"/>
  <c r="AH651" i="1" s="1"/>
  <c r="AE651" i="1"/>
  <c r="R653" i="1"/>
  <c r="O654" i="1"/>
  <c r="S653" i="1"/>
  <c r="Q660" i="1"/>
  <c r="T653" i="1" l="1"/>
  <c r="AD653" i="1"/>
  <c r="U653" i="1"/>
  <c r="AI651" i="1"/>
  <c r="AG651" i="1"/>
  <c r="R654" i="1"/>
  <c r="O655" i="1"/>
  <c r="S654" i="1"/>
  <c r="AF652" i="1"/>
  <c r="AH652" i="1" s="1"/>
  <c r="AE652" i="1"/>
  <c r="Q661" i="1"/>
  <c r="S655" i="1" l="1"/>
  <c r="O656" i="1"/>
  <c r="R655" i="1"/>
  <c r="T654" i="1"/>
  <c r="AD654" i="1"/>
  <c r="U654" i="1"/>
  <c r="AG652" i="1"/>
  <c r="AI652" i="1"/>
  <c r="AF653" i="1"/>
  <c r="AH653" i="1" s="1"/>
  <c r="AE653" i="1"/>
  <c r="Q662" i="1"/>
  <c r="T655" i="1" l="1"/>
  <c r="AF654" i="1"/>
  <c r="AH654" i="1" s="1"/>
  <c r="AE654" i="1"/>
  <c r="S656" i="1"/>
  <c r="R656" i="1"/>
  <c r="O657" i="1"/>
  <c r="AG653" i="1"/>
  <c r="AI653" i="1"/>
  <c r="AD655" i="1"/>
  <c r="U655" i="1"/>
  <c r="Q663" i="1"/>
  <c r="T656" i="1" l="1"/>
  <c r="AF655" i="1"/>
  <c r="AH655" i="1" s="1"/>
  <c r="AE655" i="1"/>
  <c r="AD656" i="1"/>
  <c r="U656" i="1"/>
  <c r="O658" i="1"/>
  <c r="R657" i="1"/>
  <c r="S657" i="1"/>
  <c r="AG654" i="1"/>
  <c r="AI654" i="1"/>
  <c r="Q664" i="1"/>
  <c r="T657" i="1" l="1"/>
  <c r="O659" i="1"/>
  <c r="R658" i="1"/>
  <c r="S658" i="1"/>
  <c r="AF656" i="1"/>
  <c r="AH656" i="1" s="1"/>
  <c r="AE656" i="1"/>
  <c r="AD657" i="1"/>
  <c r="U657" i="1"/>
  <c r="AI655" i="1"/>
  <c r="AG655" i="1"/>
  <c r="Q665" i="1"/>
  <c r="AG656" i="1" l="1"/>
  <c r="AI656" i="1"/>
  <c r="U658" i="1"/>
  <c r="AD658" i="1"/>
  <c r="T658" i="1"/>
  <c r="R659" i="1"/>
  <c r="S659" i="1"/>
  <c r="O660" i="1"/>
  <c r="AF657" i="1"/>
  <c r="AH657" i="1" s="1"/>
  <c r="AE657" i="1"/>
  <c r="Q666" i="1"/>
  <c r="T659" i="1" l="1"/>
  <c r="S660" i="1"/>
  <c r="O661" i="1"/>
  <c r="R660" i="1"/>
  <c r="T660" i="1" s="1"/>
  <c r="AF658" i="1"/>
  <c r="AH658" i="1" s="1"/>
  <c r="AE658" i="1"/>
  <c r="AD659" i="1"/>
  <c r="U659" i="1"/>
  <c r="AI657" i="1"/>
  <c r="AG657" i="1"/>
  <c r="Q667" i="1"/>
  <c r="AG658" i="1" l="1"/>
  <c r="AI658" i="1"/>
  <c r="O662" i="1"/>
  <c r="S661" i="1"/>
  <c r="R661" i="1"/>
  <c r="AF659" i="1"/>
  <c r="AH659" i="1" s="1"/>
  <c r="AE659" i="1"/>
  <c r="AD660" i="1"/>
  <c r="U660" i="1"/>
  <c r="Q668" i="1"/>
  <c r="T661" i="1" l="1"/>
  <c r="AG659" i="1"/>
  <c r="AI659" i="1"/>
  <c r="AD661" i="1"/>
  <c r="U661" i="1"/>
  <c r="R662" i="1"/>
  <c r="O663" i="1"/>
  <c r="S662" i="1"/>
  <c r="AF660" i="1"/>
  <c r="AH660" i="1" s="1"/>
  <c r="AE660" i="1"/>
  <c r="Q669" i="1"/>
  <c r="AG660" i="1" l="1"/>
  <c r="AI660" i="1"/>
  <c r="U662" i="1"/>
  <c r="AD662" i="1"/>
  <c r="AF661" i="1"/>
  <c r="AH661" i="1" s="1"/>
  <c r="AE661" i="1"/>
  <c r="S663" i="1"/>
  <c r="O664" i="1"/>
  <c r="R663" i="1"/>
  <c r="T662" i="1"/>
  <c r="Q670" i="1"/>
  <c r="AI661" i="1" l="1"/>
  <c r="AG661" i="1"/>
  <c r="O665" i="1"/>
  <c r="R664" i="1"/>
  <c r="S664" i="1"/>
  <c r="AE662" i="1"/>
  <c r="AF662" i="1"/>
  <c r="AH662" i="1" s="1"/>
  <c r="AD663" i="1"/>
  <c r="U663" i="1"/>
  <c r="T663" i="1"/>
  <c r="Q671" i="1"/>
  <c r="T664" i="1" l="1"/>
  <c r="AG662" i="1"/>
  <c r="AI662" i="1"/>
  <c r="AD664" i="1"/>
  <c r="U664" i="1"/>
  <c r="AE663" i="1"/>
  <c r="AF663" i="1"/>
  <c r="AH663" i="1" s="1"/>
  <c r="S665" i="1"/>
  <c r="O666" i="1"/>
  <c r="R665" i="1"/>
  <c r="Q672" i="1"/>
  <c r="AI663" i="1" l="1"/>
  <c r="AG663" i="1"/>
  <c r="R666" i="1"/>
  <c r="S666" i="1"/>
  <c r="O667" i="1"/>
  <c r="AF664" i="1"/>
  <c r="AH664" i="1" s="1"/>
  <c r="AE664" i="1"/>
  <c r="AD665" i="1"/>
  <c r="U665" i="1"/>
  <c r="T665" i="1"/>
  <c r="Q673" i="1"/>
  <c r="AG664" i="1" l="1"/>
  <c r="AI664" i="1"/>
  <c r="O668" i="1"/>
  <c r="R667" i="1"/>
  <c r="S667" i="1"/>
  <c r="AD666" i="1"/>
  <c r="U666" i="1"/>
  <c r="AE665" i="1"/>
  <c r="AF665" i="1"/>
  <c r="AH665" i="1" s="1"/>
  <c r="T666" i="1"/>
  <c r="Q674" i="1"/>
  <c r="T667" i="1" l="1"/>
  <c r="AD667" i="1"/>
  <c r="U667" i="1"/>
  <c r="AF666" i="1"/>
  <c r="AH666" i="1" s="1"/>
  <c r="AE666" i="1"/>
  <c r="R668" i="1"/>
  <c r="S668" i="1"/>
  <c r="O669" i="1"/>
  <c r="AI665" i="1"/>
  <c r="AG665" i="1"/>
  <c r="Q675" i="1"/>
  <c r="O670" i="1" l="1"/>
  <c r="R669" i="1"/>
  <c r="S669" i="1"/>
  <c r="U668" i="1"/>
  <c r="AD668" i="1"/>
  <c r="T668" i="1"/>
  <c r="AI666" i="1"/>
  <c r="AG666" i="1"/>
  <c r="AF667" i="1"/>
  <c r="AH667" i="1" s="1"/>
  <c r="AE667" i="1"/>
  <c r="Q676" i="1"/>
  <c r="AF668" i="1" l="1"/>
  <c r="AH668" i="1" s="1"/>
  <c r="AE668" i="1"/>
  <c r="U669" i="1"/>
  <c r="AD669" i="1"/>
  <c r="T669" i="1"/>
  <c r="AG667" i="1"/>
  <c r="AI667" i="1"/>
  <c r="R670" i="1"/>
  <c r="S670" i="1"/>
  <c r="O671" i="1"/>
  <c r="Q677" i="1"/>
  <c r="T670" i="1" l="1"/>
  <c r="AF669" i="1"/>
  <c r="AH669" i="1" s="1"/>
  <c r="AE669" i="1"/>
  <c r="R671" i="1"/>
  <c r="O672" i="1"/>
  <c r="S671" i="1"/>
  <c r="AD670" i="1"/>
  <c r="U670" i="1"/>
  <c r="AG668" i="1"/>
  <c r="AI668" i="1"/>
  <c r="Q678" i="1"/>
  <c r="AF670" i="1" l="1"/>
  <c r="AH670" i="1" s="1"/>
  <c r="AE670" i="1"/>
  <c r="AD671" i="1"/>
  <c r="U671" i="1"/>
  <c r="S672" i="1"/>
  <c r="O673" i="1"/>
  <c r="R672" i="1"/>
  <c r="T671" i="1"/>
  <c r="AI669" i="1"/>
  <c r="AG669" i="1"/>
  <c r="Q679" i="1"/>
  <c r="T672" i="1" l="1"/>
  <c r="S673" i="1"/>
  <c r="O674" i="1"/>
  <c r="R673" i="1"/>
  <c r="AD672" i="1"/>
  <c r="U672" i="1"/>
  <c r="AF671" i="1"/>
  <c r="AH671" i="1" s="1"/>
  <c r="AE671" i="1"/>
  <c r="AG670" i="1"/>
  <c r="AI670" i="1"/>
  <c r="Q680" i="1"/>
  <c r="T673" i="1" l="1"/>
  <c r="AG671" i="1"/>
  <c r="AI671" i="1"/>
  <c r="AF672" i="1"/>
  <c r="AH672" i="1" s="1"/>
  <c r="AE672" i="1"/>
  <c r="S674" i="1"/>
  <c r="R674" i="1"/>
  <c r="O675" i="1"/>
  <c r="AD673" i="1"/>
  <c r="U673" i="1"/>
  <c r="Q681" i="1"/>
  <c r="T674" i="1" l="1"/>
  <c r="AD674" i="1"/>
  <c r="U674" i="1"/>
  <c r="R675" i="1"/>
  <c r="O676" i="1"/>
  <c r="S675" i="1"/>
  <c r="AI672" i="1"/>
  <c r="AG672" i="1"/>
  <c r="AF673" i="1"/>
  <c r="AH673" i="1" s="1"/>
  <c r="AE673" i="1"/>
  <c r="Q682" i="1"/>
  <c r="AD675" i="1" l="1"/>
  <c r="U675" i="1"/>
  <c r="AG673" i="1"/>
  <c r="AI673" i="1"/>
  <c r="R676" i="1"/>
  <c r="S676" i="1"/>
  <c r="O677" i="1"/>
  <c r="T675" i="1"/>
  <c r="AF674" i="1"/>
  <c r="AH674" i="1" s="1"/>
  <c r="AE674" i="1"/>
  <c r="Q683" i="1"/>
  <c r="U676" i="1" l="1"/>
  <c r="AD676" i="1"/>
  <c r="T676" i="1"/>
  <c r="S677" i="1"/>
  <c r="O678" i="1"/>
  <c r="R677" i="1"/>
  <c r="AI674" i="1"/>
  <c r="AG674" i="1"/>
  <c r="AE675" i="1"/>
  <c r="AF675" i="1"/>
  <c r="AH675" i="1" s="1"/>
  <c r="Q684" i="1"/>
  <c r="T677" i="1" l="1"/>
  <c r="R678" i="1"/>
  <c r="O679" i="1"/>
  <c r="S678" i="1"/>
  <c r="U677" i="1"/>
  <c r="AD677" i="1"/>
  <c r="AI675" i="1"/>
  <c r="AG675" i="1"/>
  <c r="AF676" i="1"/>
  <c r="AH676" i="1" s="1"/>
  <c r="AE676" i="1"/>
  <c r="Q685" i="1"/>
  <c r="AF677" i="1" l="1"/>
  <c r="AH677" i="1" s="1"/>
  <c r="AE677" i="1"/>
  <c r="AD678" i="1"/>
  <c r="U678" i="1"/>
  <c r="S679" i="1"/>
  <c r="O680" i="1"/>
  <c r="R679" i="1"/>
  <c r="AI676" i="1"/>
  <c r="AG676" i="1"/>
  <c r="T678" i="1"/>
  <c r="Q686" i="1"/>
  <c r="T679" i="1" l="1"/>
  <c r="R680" i="1"/>
  <c r="S680" i="1"/>
  <c r="O681" i="1"/>
  <c r="AD679" i="1"/>
  <c r="U679" i="1"/>
  <c r="AF678" i="1"/>
  <c r="AH678" i="1" s="1"/>
  <c r="AE678" i="1"/>
  <c r="AG677" i="1"/>
  <c r="AI677" i="1"/>
  <c r="Q687" i="1"/>
  <c r="AF679" i="1" l="1"/>
  <c r="AH679" i="1" s="1"/>
  <c r="AE679" i="1"/>
  <c r="AI678" i="1"/>
  <c r="AG678" i="1"/>
  <c r="O682" i="1"/>
  <c r="S681" i="1"/>
  <c r="R681" i="1"/>
  <c r="AD680" i="1"/>
  <c r="U680" i="1"/>
  <c r="T680" i="1"/>
  <c r="Q688" i="1"/>
  <c r="T681" i="1" l="1"/>
  <c r="AD681" i="1"/>
  <c r="U681" i="1"/>
  <c r="O683" i="1"/>
  <c r="R682" i="1"/>
  <c r="S682" i="1"/>
  <c r="AF680" i="1"/>
  <c r="AH680" i="1" s="1"/>
  <c r="AE680" i="1"/>
  <c r="AG679" i="1"/>
  <c r="AI679" i="1"/>
  <c r="Q689" i="1"/>
  <c r="T682" i="1" l="1"/>
  <c r="AD682" i="1"/>
  <c r="U682" i="1"/>
  <c r="S683" i="1"/>
  <c r="R683" i="1"/>
  <c r="O684" i="1"/>
  <c r="AG680" i="1"/>
  <c r="AI680" i="1"/>
  <c r="AF681" i="1"/>
  <c r="AH681" i="1" s="1"/>
  <c r="AE681" i="1"/>
  <c r="Q690" i="1"/>
  <c r="T683" i="1" l="1"/>
  <c r="R684" i="1"/>
  <c r="S684" i="1"/>
  <c r="O685" i="1"/>
  <c r="AD683" i="1"/>
  <c r="U683" i="1"/>
  <c r="AI681" i="1"/>
  <c r="AG681" i="1"/>
  <c r="AF682" i="1"/>
  <c r="AH682" i="1" s="1"/>
  <c r="AE682" i="1"/>
  <c r="Q691" i="1"/>
  <c r="AG682" i="1" l="1"/>
  <c r="AI682" i="1"/>
  <c r="AE683" i="1"/>
  <c r="AF683" i="1"/>
  <c r="AH683" i="1" s="1"/>
  <c r="S685" i="1"/>
  <c r="O686" i="1"/>
  <c r="R685" i="1"/>
  <c r="AD684" i="1"/>
  <c r="U684" i="1"/>
  <c r="T684" i="1"/>
  <c r="Q692" i="1"/>
  <c r="T685" i="1" l="1"/>
  <c r="S686" i="1"/>
  <c r="O687" i="1"/>
  <c r="R686" i="1"/>
  <c r="AD685" i="1"/>
  <c r="U685" i="1"/>
  <c r="AI683" i="1"/>
  <c r="AG683" i="1"/>
  <c r="AF684" i="1"/>
  <c r="AH684" i="1" s="1"/>
  <c r="AE684" i="1"/>
  <c r="Q693" i="1"/>
  <c r="T686" i="1" l="1"/>
  <c r="AF685" i="1"/>
  <c r="AH685" i="1" s="1"/>
  <c r="AE685" i="1"/>
  <c r="O688" i="1"/>
  <c r="R687" i="1"/>
  <c r="S687" i="1"/>
  <c r="AD686" i="1"/>
  <c r="U686" i="1"/>
  <c r="AI684" i="1"/>
  <c r="AG684" i="1"/>
  <c r="Q694" i="1"/>
  <c r="AF686" i="1" l="1"/>
  <c r="AH686" i="1" s="1"/>
  <c r="AE686" i="1"/>
  <c r="AD687" i="1"/>
  <c r="U687" i="1"/>
  <c r="T687" i="1"/>
  <c r="R688" i="1"/>
  <c r="O689" i="1"/>
  <c r="S688" i="1"/>
  <c r="AG685" i="1"/>
  <c r="AI685" i="1"/>
  <c r="Q695" i="1"/>
  <c r="T688" i="1" l="1"/>
  <c r="AD688" i="1"/>
  <c r="U688" i="1"/>
  <c r="AF687" i="1"/>
  <c r="AH687" i="1" s="1"/>
  <c r="AE687" i="1"/>
  <c r="S689" i="1"/>
  <c r="R689" i="1"/>
  <c r="O690" i="1"/>
  <c r="AI686" i="1"/>
  <c r="AG686" i="1"/>
  <c r="Q696" i="1"/>
  <c r="T689" i="1" l="1"/>
  <c r="AG687" i="1"/>
  <c r="AI687" i="1"/>
  <c r="O691" i="1"/>
  <c r="S690" i="1"/>
  <c r="R690" i="1"/>
  <c r="AD689" i="1"/>
  <c r="U689" i="1"/>
  <c r="AF688" i="1"/>
  <c r="AH688" i="1" s="1"/>
  <c r="AE688" i="1"/>
  <c r="Q697" i="1"/>
  <c r="AG688" i="1" l="1"/>
  <c r="AI688" i="1"/>
  <c r="U690" i="1"/>
  <c r="AD690" i="1"/>
  <c r="T690" i="1"/>
  <c r="O692" i="1"/>
  <c r="R691" i="1"/>
  <c r="S691" i="1"/>
  <c r="AF689" i="1"/>
  <c r="AH689" i="1" s="1"/>
  <c r="AE689" i="1"/>
  <c r="Q698" i="1"/>
  <c r="T691" i="1" l="1"/>
  <c r="AD691" i="1"/>
  <c r="U691" i="1"/>
  <c r="AF690" i="1"/>
  <c r="AH690" i="1" s="1"/>
  <c r="AE690" i="1"/>
  <c r="R692" i="1"/>
  <c r="S692" i="1"/>
  <c r="O693" i="1"/>
  <c r="AG689" i="1"/>
  <c r="AI689" i="1"/>
  <c r="Q699" i="1"/>
  <c r="T692" i="1" l="1"/>
  <c r="R693" i="1"/>
  <c r="S693" i="1"/>
  <c r="O694" i="1"/>
  <c r="AG690" i="1"/>
  <c r="AI690" i="1"/>
  <c r="AD692" i="1"/>
  <c r="U692" i="1"/>
  <c r="AF691" i="1"/>
  <c r="AH691" i="1" s="1"/>
  <c r="AE691" i="1"/>
  <c r="Q700" i="1"/>
  <c r="AG691" i="1" l="1"/>
  <c r="AI691" i="1"/>
  <c r="S694" i="1"/>
  <c r="R694" i="1"/>
  <c r="O695" i="1"/>
  <c r="AD693" i="1"/>
  <c r="U693" i="1"/>
  <c r="AF692" i="1"/>
  <c r="AH692" i="1" s="1"/>
  <c r="AE692" i="1"/>
  <c r="T693" i="1"/>
  <c r="Q701" i="1"/>
  <c r="T694" i="1" l="1"/>
  <c r="AI692" i="1"/>
  <c r="AG692" i="1"/>
  <c r="S695" i="1"/>
  <c r="O696" i="1"/>
  <c r="R695" i="1"/>
  <c r="U694" i="1"/>
  <c r="AD694" i="1"/>
  <c r="AF693" i="1"/>
  <c r="AH693" i="1" s="1"/>
  <c r="AE693" i="1"/>
  <c r="Q702" i="1"/>
  <c r="T695" i="1" l="1"/>
  <c r="S696" i="1"/>
  <c r="O697" i="1"/>
  <c r="R696" i="1"/>
  <c r="AI693" i="1"/>
  <c r="AG693" i="1"/>
  <c r="AD695" i="1"/>
  <c r="U695" i="1"/>
  <c r="AF694" i="1"/>
  <c r="AH694" i="1" s="1"/>
  <c r="AE694" i="1"/>
  <c r="Q703" i="1"/>
  <c r="T696" i="1" l="1"/>
  <c r="AE695" i="1"/>
  <c r="AF695" i="1"/>
  <c r="AH695" i="1" s="1"/>
  <c r="O698" i="1"/>
  <c r="R697" i="1"/>
  <c r="S697" i="1"/>
  <c r="AG694" i="1"/>
  <c r="AI694" i="1"/>
  <c r="AD696" i="1"/>
  <c r="U696" i="1"/>
  <c r="Q704" i="1"/>
  <c r="T697" i="1" l="1"/>
  <c r="AD697" i="1"/>
  <c r="U697" i="1"/>
  <c r="R698" i="1"/>
  <c r="O699" i="1"/>
  <c r="S698" i="1"/>
  <c r="AG695" i="1"/>
  <c r="AI695" i="1"/>
  <c r="AF696" i="1"/>
  <c r="AH696" i="1" s="1"/>
  <c r="AE696" i="1"/>
  <c r="Q705" i="1"/>
  <c r="U698" i="1" l="1"/>
  <c r="AD698" i="1"/>
  <c r="AI696" i="1"/>
  <c r="AG696" i="1"/>
  <c r="O700" i="1"/>
  <c r="R699" i="1"/>
  <c r="S699" i="1"/>
  <c r="T698" i="1"/>
  <c r="AF697" i="1"/>
  <c r="AH697" i="1" s="1"/>
  <c r="AE697" i="1"/>
  <c r="Q706" i="1"/>
  <c r="T699" i="1" l="1"/>
  <c r="S700" i="1"/>
  <c r="O701" i="1"/>
  <c r="R700" i="1"/>
  <c r="AF698" i="1"/>
  <c r="AH698" i="1" s="1"/>
  <c r="AE698" i="1"/>
  <c r="AD699" i="1"/>
  <c r="U699" i="1"/>
  <c r="AI697" i="1"/>
  <c r="AG697" i="1"/>
  <c r="Q707" i="1"/>
  <c r="T700" i="1" l="1"/>
  <c r="AI698" i="1"/>
  <c r="AG698" i="1"/>
  <c r="S701" i="1"/>
  <c r="R701" i="1"/>
  <c r="O702" i="1"/>
  <c r="AE699" i="1"/>
  <c r="AF699" i="1"/>
  <c r="AH699" i="1" s="1"/>
  <c r="AD700" i="1"/>
  <c r="U700" i="1"/>
  <c r="Q708" i="1"/>
  <c r="T701" i="1" l="1"/>
  <c r="R702" i="1"/>
  <c r="S702" i="1"/>
  <c r="O703" i="1"/>
  <c r="AI699" i="1"/>
  <c r="AG699" i="1"/>
  <c r="AD701" i="1"/>
  <c r="U701" i="1"/>
  <c r="AF700" i="1"/>
  <c r="AH700" i="1" s="1"/>
  <c r="AE700" i="1"/>
  <c r="Q709" i="1"/>
  <c r="AG700" i="1" l="1"/>
  <c r="AI700" i="1"/>
  <c r="AF701" i="1"/>
  <c r="AH701" i="1" s="1"/>
  <c r="AE701" i="1"/>
  <c r="S703" i="1"/>
  <c r="O704" i="1"/>
  <c r="R703" i="1"/>
  <c r="U702" i="1"/>
  <c r="AD702" i="1"/>
  <c r="T702" i="1"/>
  <c r="Q710" i="1"/>
  <c r="T703" i="1" l="1"/>
  <c r="O705" i="1"/>
  <c r="R704" i="1"/>
  <c r="S704" i="1"/>
  <c r="AD703" i="1"/>
  <c r="U703" i="1"/>
  <c r="AG701" i="1"/>
  <c r="AI701" i="1"/>
  <c r="AF702" i="1"/>
  <c r="AH702" i="1" s="1"/>
  <c r="AE702" i="1"/>
  <c r="Q711" i="1"/>
  <c r="AF703" i="1" l="1"/>
  <c r="AH703" i="1" s="1"/>
  <c r="AE703" i="1"/>
  <c r="AD704" i="1"/>
  <c r="U704" i="1"/>
  <c r="AI702" i="1"/>
  <c r="AG702" i="1"/>
  <c r="T704" i="1"/>
  <c r="S705" i="1"/>
  <c r="O706" i="1"/>
  <c r="R705" i="1"/>
  <c r="Q712" i="1"/>
  <c r="AF704" i="1" l="1"/>
  <c r="AH704" i="1" s="1"/>
  <c r="AE704" i="1"/>
  <c r="AD705" i="1"/>
  <c r="U705" i="1"/>
  <c r="T705" i="1"/>
  <c r="S706" i="1"/>
  <c r="R706" i="1"/>
  <c r="O707" i="1"/>
  <c r="AI703" i="1"/>
  <c r="AG703" i="1"/>
  <c r="Q713" i="1"/>
  <c r="T706" i="1" l="1"/>
  <c r="AD706" i="1"/>
  <c r="U706" i="1"/>
  <c r="AF705" i="1"/>
  <c r="AH705" i="1" s="1"/>
  <c r="AE705" i="1"/>
  <c r="S707" i="1"/>
  <c r="O708" i="1"/>
  <c r="R707" i="1"/>
  <c r="AG704" i="1"/>
  <c r="AI704" i="1"/>
  <c r="Q714" i="1"/>
  <c r="R708" i="1" l="1"/>
  <c r="O709" i="1"/>
  <c r="S708" i="1"/>
  <c r="AD707" i="1"/>
  <c r="U707" i="1"/>
  <c r="AG705" i="1"/>
  <c r="AI705" i="1"/>
  <c r="T707" i="1"/>
  <c r="AF706" i="1"/>
  <c r="AH706" i="1" s="1"/>
  <c r="AE706" i="1"/>
  <c r="Q715" i="1"/>
  <c r="AF707" i="1" l="1"/>
  <c r="AH707" i="1" s="1"/>
  <c r="AE707" i="1"/>
  <c r="AD708" i="1"/>
  <c r="U708" i="1"/>
  <c r="S709" i="1"/>
  <c r="O710" i="1"/>
  <c r="R709" i="1"/>
  <c r="AI706" i="1"/>
  <c r="AG706" i="1"/>
  <c r="T708" i="1"/>
  <c r="Q716" i="1"/>
  <c r="T709" i="1" l="1"/>
  <c r="AD709" i="1"/>
  <c r="U709" i="1"/>
  <c r="S710" i="1"/>
  <c r="R710" i="1"/>
  <c r="O711" i="1"/>
  <c r="AF708" i="1"/>
  <c r="AH708" i="1" s="1"/>
  <c r="AE708" i="1"/>
  <c r="AG707" i="1"/>
  <c r="AI707" i="1"/>
  <c r="Q717" i="1"/>
  <c r="T710" i="1" l="1"/>
  <c r="S711" i="1"/>
  <c r="R711" i="1"/>
  <c r="O712" i="1"/>
  <c r="AD710" i="1"/>
  <c r="U710" i="1"/>
  <c r="AI708" i="1"/>
  <c r="AG708" i="1"/>
  <c r="AF709" i="1"/>
  <c r="AH709" i="1" s="1"/>
  <c r="AE709" i="1"/>
  <c r="Q718" i="1"/>
  <c r="T711" i="1" l="1"/>
  <c r="AI709" i="1"/>
  <c r="AG709" i="1"/>
  <c r="AF710" i="1"/>
  <c r="AH710" i="1" s="1"/>
  <c r="AE710" i="1"/>
  <c r="S712" i="1"/>
  <c r="O713" i="1"/>
  <c r="R712" i="1"/>
  <c r="AD711" i="1"/>
  <c r="U711" i="1"/>
  <c r="Q719" i="1"/>
  <c r="T712" i="1" l="1"/>
  <c r="U712" i="1"/>
  <c r="AD712" i="1"/>
  <c r="AI710" i="1"/>
  <c r="AG710" i="1"/>
  <c r="AE711" i="1"/>
  <c r="AF711" i="1"/>
  <c r="AH711" i="1" s="1"/>
  <c r="S713" i="1"/>
  <c r="R713" i="1"/>
  <c r="O714" i="1"/>
  <c r="Q720" i="1"/>
  <c r="T713" i="1" l="1"/>
  <c r="U713" i="1"/>
  <c r="AD713" i="1"/>
  <c r="AI711" i="1"/>
  <c r="AG711" i="1"/>
  <c r="AF712" i="1"/>
  <c r="AH712" i="1" s="1"/>
  <c r="AE712" i="1"/>
  <c r="O715" i="1"/>
  <c r="S714" i="1"/>
  <c r="R714" i="1"/>
  <c r="Q721" i="1"/>
  <c r="AI712" i="1" l="1"/>
  <c r="AG712" i="1"/>
  <c r="AD714" i="1"/>
  <c r="U714" i="1"/>
  <c r="S715" i="1"/>
  <c r="O716" i="1"/>
  <c r="R715" i="1"/>
  <c r="AF713" i="1"/>
  <c r="AH713" i="1" s="1"/>
  <c r="AE713" i="1"/>
  <c r="T714" i="1"/>
  <c r="Q722" i="1"/>
  <c r="T715" i="1" l="1"/>
  <c r="AG713" i="1"/>
  <c r="AI713" i="1"/>
  <c r="R716" i="1"/>
  <c r="S716" i="1"/>
  <c r="O717" i="1"/>
  <c r="AD715" i="1"/>
  <c r="U715" i="1"/>
  <c r="AF714" i="1"/>
  <c r="AH714" i="1" s="1"/>
  <c r="AE714" i="1"/>
  <c r="Q723" i="1"/>
  <c r="AF715" i="1" l="1"/>
  <c r="AH715" i="1" s="1"/>
  <c r="AE715" i="1"/>
  <c r="R717" i="1"/>
  <c r="S717" i="1"/>
  <c r="O718" i="1"/>
  <c r="AD716" i="1"/>
  <c r="U716" i="1"/>
  <c r="T716" i="1"/>
  <c r="AI714" i="1"/>
  <c r="AG714" i="1"/>
  <c r="Q724" i="1"/>
  <c r="AF716" i="1" l="1"/>
  <c r="AH716" i="1" s="1"/>
  <c r="AE716" i="1"/>
  <c r="S718" i="1"/>
  <c r="O719" i="1"/>
  <c r="R718" i="1"/>
  <c r="T718" i="1" s="1"/>
  <c r="U717" i="1"/>
  <c r="AD717" i="1"/>
  <c r="T717" i="1"/>
  <c r="AI715" i="1"/>
  <c r="AG715" i="1"/>
  <c r="Q725" i="1"/>
  <c r="R719" i="1" l="1"/>
  <c r="S719" i="1"/>
  <c r="O720" i="1"/>
  <c r="AD718" i="1"/>
  <c r="U718" i="1"/>
  <c r="AF717" i="1"/>
  <c r="AH717" i="1" s="1"/>
  <c r="AE717" i="1"/>
  <c r="AG716" i="1"/>
  <c r="AI716" i="1"/>
  <c r="Q726" i="1"/>
  <c r="AF718" i="1" l="1"/>
  <c r="AH718" i="1" s="1"/>
  <c r="AE718" i="1"/>
  <c r="O721" i="1"/>
  <c r="R720" i="1"/>
  <c r="S720" i="1"/>
  <c r="AD719" i="1"/>
  <c r="U719" i="1"/>
  <c r="AI717" i="1"/>
  <c r="AG717" i="1"/>
  <c r="T719" i="1"/>
  <c r="Q727" i="1"/>
  <c r="AF719" i="1" l="1"/>
  <c r="AH719" i="1" s="1"/>
  <c r="AE719" i="1"/>
  <c r="AD720" i="1"/>
  <c r="U720" i="1"/>
  <c r="T720" i="1"/>
  <c r="O722" i="1"/>
  <c r="R721" i="1"/>
  <c r="S721" i="1"/>
  <c r="AG718" i="1"/>
  <c r="AI718" i="1"/>
  <c r="Q728" i="1"/>
  <c r="R722" i="1" l="1"/>
  <c r="O723" i="1"/>
  <c r="S722" i="1"/>
  <c r="AD721" i="1"/>
  <c r="U721" i="1"/>
  <c r="AF720" i="1"/>
  <c r="AH720" i="1" s="1"/>
  <c r="AE720" i="1"/>
  <c r="T721" i="1"/>
  <c r="AI719" i="1"/>
  <c r="AG719" i="1"/>
  <c r="Q729" i="1"/>
  <c r="AF721" i="1" l="1"/>
  <c r="AH721" i="1" s="1"/>
  <c r="AE721" i="1"/>
  <c r="AD722" i="1"/>
  <c r="U722" i="1"/>
  <c r="R723" i="1"/>
  <c r="O724" i="1"/>
  <c r="S723" i="1"/>
  <c r="AI720" i="1"/>
  <c r="AG720" i="1"/>
  <c r="T722" i="1"/>
  <c r="Q730" i="1"/>
  <c r="T723" i="1" l="1"/>
  <c r="AD723" i="1"/>
  <c r="U723" i="1"/>
  <c r="S724" i="1"/>
  <c r="O725" i="1"/>
  <c r="R724" i="1"/>
  <c r="AF722" i="1"/>
  <c r="AH722" i="1" s="1"/>
  <c r="AE722" i="1"/>
  <c r="AI721" i="1"/>
  <c r="AG721" i="1"/>
  <c r="Q731" i="1"/>
  <c r="T724" i="1" l="1"/>
  <c r="AG722" i="1"/>
  <c r="AI722" i="1"/>
  <c r="R725" i="1"/>
  <c r="S725" i="1"/>
  <c r="O726" i="1"/>
  <c r="U724" i="1"/>
  <c r="AD724" i="1"/>
  <c r="AE723" i="1"/>
  <c r="AF723" i="1"/>
  <c r="AH723" i="1" s="1"/>
  <c r="Q732" i="1"/>
  <c r="T725" i="1" l="1"/>
  <c r="AF724" i="1"/>
  <c r="AH724" i="1" s="1"/>
  <c r="AE724" i="1"/>
  <c r="AG723" i="1"/>
  <c r="AI723" i="1"/>
  <c r="R726" i="1"/>
  <c r="O727" i="1"/>
  <c r="S726" i="1"/>
  <c r="AD725" i="1"/>
  <c r="U725" i="1"/>
  <c r="Q733" i="1"/>
  <c r="R727" i="1" l="1"/>
  <c r="O728" i="1"/>
  <c r="S727" i="1"/>
  <c r="T726" i="1"/>
  <c r="U726" i="1"/>
  <c r="AD726" i="1"/>
  <c r="AF725" i="1"/>
  <c r="AH725" i="1" s="1"/>
  <c r="AE725" i="1"/>
  <c r="AI724" i="1"/>
  <c r="AG724" i="1"/>
  <c r="Q734" i="1"/>
  <c r="AF726" i="1" l="1"/>
  <c r="AH726" i="1" s="1"/>
  <c r="AE726" i="1"/>
  <c r="AD727" i="1"/>
  <c r="U727" i="1"/>
  <c r="AG725" i="1"/>
  <c r="AI725" i="1"/>
  <c r="S728" i="1"/>
  <c r="O729" i="1"/>
  <c r="R728" i="1"/>
  <c r="T727" i="1"/>
  <c r="Q735" i="1"/>
  <c r="AD728" i="1" l="1"/>
  <c r="U728" i="1"/>
  <c r="AF727" i="1"/>
  <c r="AH727" i="1" s="1"/>
  <c r="AE727" i="1"/>
  <c r="R729" i="1"/>
  <c r="S729" i="1"/>
  <c r="O730" i="1"/>
  <c r="T728" i="1"/>
  <c r="AI726" i="1"/>
  <c r="AG726" i="1"/>
  <c r="Q736" i="1"/>
  <c r="AD729" i="1" l="1"/>
  <c r="U729" i="1"/>
  <c r="T729" i="1"/>
  <c r="S730" i="1"/>
  <c r="R730" i="1"/>
  <c r="O731" i="1"/>
  <c r="AG727" i="1"/>
  <c r="AI727" i="1"/>
  <c r="AF728" i="1"/>
  <c r="AH728" i="1" s="1"/>
  <c r="AE728" i="1"/>
  <c r="Q737" i="1"/>
  <c r="T730" i="1" l="1"/>
  <c r="S731" i="1"/>
  <c r="R731" i="1"/>
  <c r="O732" i="1"/>
  <c r="AD730" i="1"/>
  <c r="U730" i="1"/>
  <c r="AI728" i="1"/>
  <c r="AG728" i="1"/>
  <c r="AE729" i="1"/>
  <c r="AF729" i="1"/>
  <c r="AH729" i="1" s="1"/>
  <c r="Q738" i="1"/>
  <c r="T731" i="1" l="1"/>
  <c r="AF730" i="1"/>
  <c r="AH730" i="1" s="1"/>
  <c r="AE730" i="1"/>
  <c r="O733" i="1"/>
  <c r="R732" i="1"/>
  <c r="S732" i="1"/>
  <c r="AI729" i="1"/>
  <c r="AG729" i="1"/>
  <c r="AD731" i="1"/>
  <c r="U731" i="1"/>
  <c r="Q739" i="1"/>
  <c r="AD732" i="1" l="1"/>
  <c r="U732" i="1"/>
  <c r="T732" i="1"/>
  <c r="R733" i="1"/>
  <c r="S733" i="1"/>
  <c r="O734" i="1"/>
  <c r="AF731" i="1"/>
  <c r="AH731" i="1" s="1"/>
  <c r="AE731" i="1"/>
  <c r="AI730" i="1"/>
  <c r="AG730" i="1"/>
  <c r="Q740" i="1"/>
  <c r="S734" i="1" l="1"/>
  <c r="R734" i="1"/>
  <c r="O735" i="1"/>
  <c r="AD733" i="1"/>
  <c r="U733" i="1"/>
  <c r="T733" i="1"/>
  <c r="AI731" i="1"/>
  <c r="AG731" i="1"/>
  <c r="AF732" i="1"/>
  <c r="AH732" i="1" s="1"/>
  <c r="AE732" i="1"/>
  <c r="Q741" i="1"/>
  <c r="T734" i="1" l="1"/>
  <c r="AE733" i="1"/>
  <c r="AF733" i="1"/>
  <c r="AH733" i="1" s="1"/>
  <c r="S735" i="1"/>
  <c r="O736" i="1"/>
  <c r="R735" i="1"/>
  <c r="AG732" i="1"/>
  <c r="AI732" i="1"/>
  <c r="AD734" i="1"/>
  <c r="U734" i="1"/>
  <c r="Q742" i="1"/>
  <c r="T735" i="1" l="1"/>
  <c r="AF734" i="1"/>
  <c r="AH734" i="1" s="1"/>
  <c r="AE734" i="1"/>
  <c r="S736" i="1"/>
  <c r="O737" i="1"/>
  <c r="R736" i="1"/>
  <c r="AD735" i="1"/>
  <c r="U735" i="1"/>
  <c r="AI733" i="1"/>
  <c r="AG733" i="1"/>
  <c r="Q743" i="1"/>
  <c r="T736" i="1" l="1"/>
  <c r="AF735" i="1"/>
  <c r="AH735" i="1" s="1"/>
  <c r="AE735" i="1"/>
  <c r="S737" i="1"/>
  <c r="R737" i="1"/>
  <c r="O738" i="1"/>
  <c r="U736" i="1"/>
  <c r="AD736" i="1"/>
  <c r="AG734" i="1"/>
  <c r="AI734" i="1"/>
  <c r="Q744" i="1"/>
  <c r="T737" i="1" l="1"/>
  <c r="O739" i="1"/>
  <c r="R738" i="1"/>
  <c r="S738" i="1"/>
  <c r="AF736" i="1"/>
  <c r="AH736" i="1" s="1"/>
  <c r="AE736" i="1"/>
  <c r="AD737" i="1"/>
  <c r="U737" i="1"/>
  <c r="AI735" i="1"/>
  <c r="AG735" i="1"/>
  <c r="Q745" i="1"/>
  <c r="AI736" i="1" l="1"/>
  <c r="AG736" i="1"/>
  <c r="AF737" i="1"/>
  <c r="AH737" i="1" s="1"/>
  <c r="AE737" i="1"/>
  <c r="U738" i="1"/>
  <c r="AD738" i="1"/>
  <c r="T738" i="1"/>
  <c r="O740" i="1"/>
  <c r="S739" i="1"/>
  <c r="R739" i="1"/>
  <c r="Q746" i="1"/>
  <c r="T739" i="1" l="1"/>
  <c r="AF738" i="1"/>
  <c r="AH738" i="1" s="1"/>
  <c r="AE738" i="1"/>
  <c r="R740" i="1"/>
  <c r="S740" i="1"/>
  <c r="O741" i="1"/>
  <c r="AI737" i="1"/>
  <c r="AG737" i="1"/>
  <c r="AD739" i="1"/>
  <c r="U739" i="1"/>
  <c r="Q747" i="1"/>
  <c r="R741" i="1" l="1"/>
  <c r="S741" i="1"/>
  <c r="O742" i="1"/>
  <c r="AD740" i="1"/>
  <c r="U740" i="1"/>
  <c r="AF739" i="1"/>
  <c r="AH739" i="1" s="1"/>
  <c r="AE739" i="1"/>
  <c r="T740" i="1"/>
  <c r="AG738" i="1"/>
  <c r="AI738" i="1"/>
  <c r="Q748" i="1"/>
  <c r="AF740" i="1" l="1"/>
  <c r="AH740" i="1" s="1"/>
  <c r="AE740" i="1"/>
  <c r="AI739" i="1"/>
  <c r="AG739" i="1"/>
  <c r="R742" i="1"/>
  <c r="O743" i="1"/>
  <c r="S742" i="1"/>
  <c r="AD741" i="1"/>
  <c r="U741" i="1"/>
  <c r="T741" i="1"/>
  <c r="Q749" i="1"/>
  <c r="T742" i="1" l="1"/>
  <c r="U742" i="1"/>
  <c r="AD742" i="1"/>
  <c r="AE741" i="1"/>
  <c r="AF741" i="1"/>
  <c r="AH741" i="1" s="1"/>
  <c r="S743" i="1"/>
  <c r="O744" i="1"/>
  <c r="R743" i="1"/>
  <c r="AG740" i="1"/>
  <c r="AI740" i="1"/>
  <c r="Q750" i="1"/>
  <c r="T743" i="1" l="1"/>
  <c r="AI741" i="1"/>
  <c r="AG741" i="1"/>
  <c r="S744" i="1"/>
  <c r="R744" i="1"/>
  <c r="O745" i="1"/>
  <c r="AF742" i="1"/>
  <c r="AH742" i="1" s="1"/>
  <c r="AE742" i="1"/>
  <c r="AD743" i="1"/>
  <c r="U743" i="1"/>
  <c r="Q751" i="1"/>
  <c r="T744" i="1" l="1"/>
  <c r="AE743" i="1"/>
  <c r="AF743" i="1"/>
  <c r="AH743" i="1" s="1"/>
  <c r="R745" i="1"/>
  <c r="S745" i="1"/>
  <c r="O746" i="1"/>
  <c r="AD744" i="1"/>
  <c r="U744" i="1"/>
  <c r="AI742" i="1"/>
  <c r="AG742" i="1"/>
  <c r="Q752" i="1"/>
  <c r="R746" i="1" l="1"/>
  <c r="O747" i="1"/>
  <c r="S746" i="1"/>
  <c r="AD745" i="1"/>
  <c r="U745" i="1"/>
  <c r="T745" i="1"/>
  <c r="AF744" i="1"/>
  <c r="AH744" i="1" s="1"/>
  <c r="AE744" i="1"/>
  <c r="AG743" i="1"/>
  <c r="AI743" i="1"/>
  <c r="Q753" i="1"/>
  <c r="AF745" i="1" l="1"/>
  <c r="AH745" i="1" s="1"/>
  <c r="AE745" i="1"/>
  <c r="AD746" i="1"/>
  <c r="U746" i="1"/>
  <c r="AG744" i="1"/>
  <c r="AI744" i="1"/>
  <c r="O748" i="1"/>
  <c r="R747" i="1"/>
  <c r="S747" i="1"/>
  <c r="T746" i="1"/>
  <c r="Q754" i="1"/>
  <c r="T747" i="1" l="1"/>
  <c r="R748" i="1"/>
  <c r="S748" i="1"/>
  <c r="O749" i="1"/>
  <c r="AF746" i="1"/>
  <c r="AH746" i="1" s="1"/>
  <c r="AE746" i="1"/>
  <c r="AD747" i="1"/>
  <c r="U747" i="1"/>
  <c r="AI745" i="1"/>
  <c r="AG745" i="1"/>
  <c r="Q755" i="1"/>
  <c r="AI746" i="1" l="1"/>
  <c r="AG746" i="1"/>
  <c r="AF747" i="1"/>
  <c r="AH747" i="1" s="1"/>
  <c r="AE747" i="1"/>
  <c r="R749" i="1"/>
  <c r="S749" i="1"/>
  <c r="O750" i="1"/>
  <c r="AD748" i="1"/>
  <c r="U748" i="1"/>
  <c r="T748" i="1"/>
  <c r="Q756" i="1"/>
  <c r="AD749" i="1" l="1"/>
  <c r="U749" i="1"/>
  <c r="T749" i="1"/>
  <c r="R750" i="1"/>
  <c r="O751" i="1"/>
  <c r="S750" i="1"/>
  <c r="AG747" i="1"/>
  <c r="AI747" i="1"/>
  <c r="AF748" i="1"/>
  <c r="AH748" i="1" s="1"/>
  <c r="AE748" i="1"/>
  <c r="Q757" i="1"/>
  <c r="U750" i="1" l="1"/>
  <c r="AD750" i="1"/>
  <c r="S751" i="1"/>
  <c r="R751" i="1"/>
  <c r="O752" i="1"/>
  <c r="T750" i="1"/>
  <c r="AI748" i="1"/>
  <c r="AG748" i="1"/>
  <c r="AF749" i="1"/>
  <c r="AH749" i="1" s="1"/>
  <c r="AE749" i="1"/>
  <c r="Q758" i="1"/>
  <c r="T751" i="1" l="1"/>
  <c r="O753" i="1"/>
  <c r="R752" i="1"/>
  <c r="S752" i="1"/>
  <c r="AD751" i="1"/>
  <c r="U751" i="1"/>
  <c r="AF750" i="1"/>
  <c r="AH750" i="1" s="1"/>
  <c r="AE750" i="1"/>
  <c r="AI749" i="1"/>
  <c r="AG749" i="1"/>
  <c r="Q759" i="1"/>
  <c r="AI750" i="1" l="1"/>
  <c r="AG750" i="1"/>
  <c r="AF751" i="1"/>
  <c r="AH751" i="1" s="1"/>
  <c r="AE751" i="1"/>
  <c r="AD752" i="1"/>
  <c r="U752" i="1"/>
  <c r="T752" i="1"/>
  <c r="R753" i="1"/>
  <c r="T753" i="1" s="1"/>
  <c r="O754" i="1"/>
  <c r="S753" i="1"/>
  <c r="Q760" i="1"/>
  <c r="AF752" i="1" l="1"/>
  <c r="AH752" i="1" s="1"/>
  <c r="AE752" i="1"/>
  <c r="AG751" i="1"/>
  <c r="AI751" i="1"/>
  <c r="U753" i="1"/>
  <c r="AD753" i="1"/>
  <c r="S754" i="1"/>
  <c r="R754" i="1"/>
  <c r="O755" i="1"/>
  <c r="Q761" i="1"/>
  <c r="T754" i="1" l="1"/>
  <c r="U754" i="1"/>
  <c r="AD754" i="1"/>
  <c r="AF753" i="1"/>
  <c r="AH753" i="1" s="1"/>
  <c r="AE753" i="1"/>
  <c r="S755" i="1"/>
  <c r="O756" i="1"/>
  <c r="R755" i="1"/>
  <c r="AI752" i="1"/>
  <c r="AG752" i="1"/>
  <c r="Q762" i="1"/>
  <c r="T755" i="1" l="1"/>
  <c r="R756" i="1"/>
  <c r="S756" i="1"/>
  <c r="O757" i="1"/>
  <c r="AD755" i="1"/>
  <c r="U755" i="1"/>
  <c r="AI753" i="1"/>
  <c r="AG753" i="1"/>
  <c r="AF754" i="1"/>
  <c r="AH754" i="1" s="1"/>
  <c r="AE754" i="1"/>
  <c r="Q763" i="1"/>
  <c r="AG754" i="1" l="1"/>
  <c r="AI754" i="1"/>
  <c r="AF755" i="1"/>
  <c r="AH755" i="1" s="1"/>
  <c r="AE755" i="1"/>
  <c r="S757" i="1"/>
  <c r="O758" i="1"/>
  <c r="R757" i="1"/>
  <c r="AD756" i="1"/>
  <c r="U756" i="1"/>
  <c r="T756" i="1"/>
  <c r="Q764" i="1"/>
  <c r="T757" i="1" l="1"/>
  <c r="S758" i="1"/>
  <c r="R758" i="1"/>
  <c r="O759" i="1"/>
  <c r="U757" i="1"/>
  <c r="AD757" i="1"/>
  <c r="AF756" i="1"/>
  <c r="AH756" i="1" s="1"/>
  <c r="AE756" i="1"/>
  <c r="AI755" i="1"/>
  <c r="AG755" i="1"/>
  <c r="Q765" i="1"/>
  <c r="T758" i="1" l="1"/>
  <c r="AG756" i="1"/>
  <c r="AI756" i="1"/>
  <c r="AF757" i="1"/>
  <c r="AH757" i="1" s="1"/>
  <c r="AE757" i="1"/>
  <c r="R759" i="1"/>
  <c r="O760" i="1"/>
  <c r="S759" i="1"/>
  <c r="AD758" i="1"/>
  <c r="U758" i="1"/>
  <c r="Q766" i="1"/>
  <c r="T759" i="1" l="1"/>
  <c r="AI757" i="1"/>
  <c r="AG757" i="1"/>
  <c r="AF758" i="1"/>
  <c r="AH758" i="1" s="1"/>
  <c r="AE758" i="1"/>
  <c r="O761" i="1"/>
  <c r="R760" i="1"/>
  <c r="S760" i="1"/>
  <c r="AD759" i="1"/>
  <c r="U759" i="1"/>
  <c r="Q767" i="1"/>
  <c r="T760" i="1" l="1"/>
  <c r="AD760" i="1"/>
  <c r="U760" i="1"/>
  <c r="R761" i="1"/>
  <c r="S761" i="1"/>
  <c r="O762" i="1"/>
  <c r="AF759" i="1"/>
  <c r="AH759" i="1" s="1"/>
  <c r="AE759" i="1"/>
  <c r="AI758" i="1"/>
  <c r="AG758" i="1"/>
  <c r="Q768" i="1"/>
  <c r="AI759" i="1" l="1"/>
  <c r="AG759" i="1"/>
  <c r="O763" i="1"/>
  <c r="S762" i="1"/>
  <c r="R762" i="1"/>
  <c r="AD761" i="1"/>
  <c r="U761" i="1"/>
  <c r="T761" i="1"/>
  <c r="AF760" i="1"/>
  <c r="AH760" i="1" s="1"/>
  <c r="AE760" i="1"/>
  <c r="Q769" i="1"/>
  <c r="T762" i="1" l="1"/>
  <c r="AD762" i="1"/>
  <c r="U762" i="1"/>
  <c r="S763" i="1"/>
  <c r="O764" i="1"/>
  <c r="R763" i="1"/>
  <c r="AF761" i="1"/>
  <c r="AH761" i="1" s="1"/>
  <c r="AE761" i="1"/>
  <c r="AG760" i="1"/>
  <c r="AI760" i="1"/>
  <c r="Q770" i="1"/>
  <c r="T763" i="1" l="1"/>
  <c r="R764" i="1"/>
  <c r="O765" i="1"/>
  <c r="S764" i="1"/>
  <c r="AG761" i="1"/>
  <c r="AI761" i="1"/>
  <c r="AD763" i="1"/>
  <c r="U763" i="1"/>
  <c r="AF762" i="1"/>
  <c r="AH762" i="1" s="1"/>
  <c r="AE762" i="1"/>
  <c r="Q771" i="1"/>
  <c r="AF763" i="1" l="1"/>
  <c r="AH763" i="1" s="1"/>
  <c r="AE763" i="1"/>
  <c r="AG762" i="1"/>
  <c r="AI762" i="1"/>
  <c r="AD764" i="1"/>
  <c r="U764" i="1"/>
  <c r="S765" i="1"/>
  <c r="R765" i="1"/>
  <c r="O766" i="1"/>
  <c r="T764" i="1"/>
  <c r="Q772" i="1"/>
  <c r="T765" i="1" l="1"/>
  <c r="AF764" i="1"/>
  <c r="AH764" i="1" s="1"/>
  <c r="AE764" i="1"/>
  <c r="AD765" i="1"/>
  <c r="U765" i="1"/>
  <c r="O767" i="1"/>
  <c r="S766" i="1"/>
  <c r="R766" i="1"/>
  <c r="AI763" i="1"/>
  <c r="AG763" i="1"/>
  <c r="Q773" i="1"/>
  <c r="T766" i="1" l="1"/>
  <c r="S767" i="1"/>
  <c r="O768" i="1"/>
  <c r="R767" i="1"/>
  <c r="T767" i="1" s="1"/>
  <c r="AD766" i="1"/>
  <c r="U766" i="1"/>
  <c r="AF765" i="1"/>
  <c r="AH765" i="1" s="1"/>
  <c r="AE765" i="1"/>
  <c r="AI764" i="1"/>
  <c r="AG764" i="1"/>
  <c r="Q774" i="1"/>
  <c r="AF766" i="1" l="1"/>
  <c r="AH766" i="1" s="1"/>
  <c r="AE766" i="1"/>
  <c r="S768" i="1"/>
  <c r="O769" i="1"/>
  <c r="R768" i="1"/>
  <c r="AI765" i="1"/>
  <c r="AG765" i="1"/>
  <c r="AD767" i="1"/>
  <c r="U767" i="1"/>
  <c r="Q775" i="1"/>
  <c r="T768" i="1" l="1"/>
  <c r="R769" i="1"/>
  <c r="S769" i="1"/>
  <c r="O770" i="1"/>
  <c r="AD768" i="1"/>
  <c r="U768" i="1"/>
  <c r="AF767" i="1"/>
  <c r="AH767" i="1" s="1"/>
  <c r="AE767" i="1"/>
  <c r="AI766" i="1"/>
  <c r="AG766" i="1"/>
  <c r="Q776" i="1"/>
  <c r="AF768" i="1" l="1"/>
  <c r="AH768" i="1" s="1"/>
  <c r="AE768" i="1"/>
  <c r="R770" i="1"/>
  <c r="O771" i="1"/>
  <c r="S770" i="1"/>
  <c r="AD769" i="1"/>
  <c r="U769" i="1"/>
  <c r="AG767" i="1"/>
  <c r="AI767" i="1"/>
  <c r="T769" i="1"/>
  <c r="Q777" i="1"/>
  <c r="AF769" i="1" l="1"/>
  <c r="AH769" i="1" s="1"/>
  <c r="AE769" i="1"/>
  <c r="AD770" i="1"/>
  <c r="U770" i="1"/>
  <c r="R771" i="1"/>
  <c r="O772" i="1"/>
  <c r="S771" i="1"/>
  <c r="T770" i="1"/>
  <c r="AI768" i="1"/>
  <c r="AG768" i="1"/>
  <c r="Q778" i="1"/>
  <c r="S772" i="1" l="1"/>
  <c r="R772" i="1"/>
  <c r="O773" i="1"/>
  <c r="T771" i="1"/>
  <c r="U771" i="1"/>
  <c r="AD771" i="1"/>
  <c r="AF770" i="1"/>
  <c r="AH770" i="1" s="1"/>
  <c r="AE770" i="1"/>
  <c r="AG769" i="1"/>
  <c r="AI769" i="1"/>
  <c r="Q779" i="1"/>
  <c r="T772" i="1" l="1"/>
  <c r="AG770" i="1"/>
  <c r="AI770" i="1"/>
  <c r="AF771" i="1"/>
  <c r="AH771" i="1" s="1"/>
  <c r="AE771" i="1"/>
  <c r="S773" i="1"/>
  <c r="O774" i="1"/>
  <c r="R773" i="1"/>
  <c r="AD772" i="1"/>
  <c r="U772" i="1"/>
  <c r="Q780" i="1"/>
  <c r="T773" i="1" l="1"/>
  <c r="R774" i="1"/>
  <c r="O775" i="1"/>
  <c r="S774" i="1"/>
  <c r="AD773" i="1"/>
  <c r="U773" i="1"/>
  <c r="AG771" i="1"/>
  <c r="AI771" i="1"/>
  <c r="AF772" i="1"/>
  <c r="AH772" i="1" s="1"/>
  <c r="AE772" i="1"/>
  <c r="Q781" i="1"/>
  <c r="AI772" i="1" l="1"/>
  <c r="AG772" i="1"/>
  <c r="AE773" i="1"/>
  <c r="AF773" i="1"/>
  <c r="AH773" i="1" s="1"/>
  <c r="AD774" i="1"/>
  <c r="U774" i="1"/>
  <c r="S775" i="1"/>
  <c r="O776" i="1"/>
  <c r="R775" i="1"/>
  <c r="T774" i="1"/>
  <c r="Q782" i="1"/>
  <c r="AE774" i="1" l="1"/>
  <c r="AF774" i="1"/>
  <c r="AH774" i="1" s="1"/>
  <c r="AI773" i="1"/>
  <c r="AG773" i="1"/>
  <c r="AD775" i="1"/>
  <c r="U775" i="1"/>
  <c r="O777" i="1"/>
  <c r="R776" i="1"/>
  <c r="T776" i="1" s="1"/>
  <c r="S776" i="1"/>
  <c r="T775" i="1"/>
  <c r="Q783" i="1"/>
  <c r="AF775" i="1" l="1"/>
  <c r="AH775" i="1" s="1"/>
  <c r="AE775" i="1"/>
  <c r="R777" i="1"/>
  <c r="O778" i="1"/>
  <c r="S777" i="1"/>
  <c r="AI774" i="1"/>
  <c r="AG774" i="1"/>
  <c r="AD776" i="1"/>
  <c r="U776" i="1"/>
  <c r="Q784" i="1"/>
  <c r="AD777" i="1" l="1"/>
  <c r="U777" i="1"/>
  <c r="R778" i="1"/>
  <c r="O779" i="1"/>
  <c r="S778" i="1"/>
  <c r="AF776" i="1"/>
  <c r="AH776" i="1" s="1"/>
  <c r="AE776" i="1"/>
  <c r="T777" i="1"/>
  <c r="AI775" i="1"/>
  <c r="AG775" i="1"/>
  <c r="Q785" i="1"/>
  <c r="AG776" i="1" l="1"/>
  <c r="AI776" i="1"/>
  <c r="U778" i="1"/>
  <c r="AD778" i="1"/>
  <c r="S779" i="1"/>
  <c r="O780" i="1"/>
  <c r="R779" i="1"/>
  <c r="T778" i="1"/>
  <c r="AF777" i="1"/>
  <c r="AH777" i="1" s="1"/>
  <c r="AE777" i="1"/>
  <c r="Q786" i="1"/>
  <c r="T779" i="1" l="1"/>
  <c r="AD779" i="1"/>
  <c r="U779" i="1"/>
  <c r="S780" i="1"/>
  <c r="O781" i="1"/>
  <c r="R780" i="1"/>
  <c r="AF778" i="1"/>
  <c r="AH778" i="1" s="1"/>
  <c r="AE778" i="1"/>
  <c r="AI777" i="1"/>
  <c r="AG777" i="1"/>
  <c r="Q787" i="1"/>
  <c r="T780" i="1" l="1"/>
  <c r="O782" i="1"/>
  <c r="S781" i="1"/>
  <c r="R781" i="1"/>
  <c r="AD780" i="1"/>
  <c r="U780" i="1"/>
  <c r="AI778" i="1"/>
  <c r="AG778" i="1"/>
  <c r="AE779" i="1"/>
  <c r="AF779" i="1"/>
  <c r="AH779" i="1" s="1"/>
  <c r="Q788" i="1"/>
  <c r="T781" i="1" l="1"/>
  <c r="AF780" i="1"/>
  <c r="AH780" i="1" s="1"/>
  <c r="AE780" i="1"/>
  <c r="U781" i="1"/>
  <c r="AD781" i="1"/>
  <c r="AG779" i="1"/>
  <c r="AI779" i="1"/>
  <c r="R782" i="1"/>
  <c r="O783" i="1"/>
  <c r="S782" i="1"/>
  <c r="Q789" i="1"/>
  <c r="T782" i="1" l="1"/>
  <c r="AF781" i="1"/>
  <c r="AH781" i="1" s="1"/>
  <c r="AE781" i="1"/>
  <c r="R783" i="1"/>
  <c r="S783" i="1"/>
  <c r="O784" i="1"/>
  <c r="AD782" i="1"/>
  <c r="U782" i="1"/>
  <c r="AI780" i="1"/>
  <c r="AG780" i="1"/>
  <c r="Q790" i="1"/>
  <c r="O785" i="1" l="1"/>
  <c r="R784" i="1"/>
  <c r="S784" i="1"/>
  <c r="AD783" i="1"/>
  <c r="U783" i="1"/>
  <c r="T783" i="1"/>
  <c r="AE782" i="1"/>
  <c r="AF782" i="1"/>
  <c r="AH782" i="1" s="1"/>
  <c r="AG781" i="1"/>
  <c r="AI781" i="1"/>
  <c r="Q791" i="1"/>
  <c r="AF783" i="1" l="1"/>
  <c r="AH783" i="1" s="1"/>
  <c r="AE783" i="1"/>
  <c r="U784" i="1"/>
  <c r="AD784" i="1"/>
  <c r="T784" i="1"/>
  <c r="AG782" i="1"/>
  <c r="AI782" i="1"/>
  <c r="S785" i="1"/>
  <c r="R785" i="1"/>
  <c r="O786" i="1"/>
  <c r="Q792" i="1"/>
  <c r="AD785" i="1" l="1"/>
  <c r="U785" i="1"/>
  <c r="AF784" i="1"/>
  <c r="AH784" i="1" s="1"/>
  <c r="AE784" i="1"/>
  <c r="S786" i="1"/>
  <c r="R786" i="1"/>
  <c r="O787" i="1"/>
  <c r="T785" i="1"/>
  <c r="AG783" i="1"/>
  <c r="AI783" i="1"/>
  <c r="Q793" i="1"/>
  <c r="T786" i="1" l="1"/>
  <c r="AD786" i="1"/>
  <c r="U786" i="1"/>
  <c r="AG784" i="1"/>
  <c r="AI784" i="1"/>
  <c r="R787" i="1"/>
  <c r="S787" i="1"/>
  <c r="O788" i="1"/>
  <c r="AF785" i="1"/>
  <c r="AH785" i="1" s="1"/>
  <c r="AE785" i="1"/>
  <c r="Q794" i="1"/>
  <c r="T787" i="1" l="1"/>
  <c r="AI785" i="1"/>
  <c r="AG785" i="1"/>
  <c r="AD787" i="1"/>
  <c r="U787" i="1"/>
  <c r="R788" i="1"/>
  <c r="O789" i="1"/>
  <c r="S788" i="1"/>
  <c r="AF786" i="1"/>
  <c r="AH786" i="1" s="1"/>
  <c r="AE786" i="1"/>
  <c r="Q795" i="1"/>
  <c r="T788" i="1" l="1"/>
  <c r="AD788" i="1"/>
  <c r="U788" i="1"/>
  <c r="AF787" i="1"/>
  <c r="AH787" i="1" s="1"/>
  <c r="AE787" i="1"/>
  <c r="AI786" i="1"/>
  <c r="AG786" i="1"/>
  <c r="O790" i="1"/>
  <c r="R789" i="1"/>
  <c r="S789" i="1"/>
  <c r="Q796" i="1"/>
  <c r="S790" i="1" l="1"/>
  <c r="R790" i="1"/>
  <c r="O791" i="1"/>
  <c r="AI787" i="1"/>
  <c r="AG787" i="1"/>
  <c r="AD789" i="1"/>
  <c r="U789" i="1"/>
  <c r="AE788" i="1"/>
  <c r="AF788" i="1"/>
  <c r="AH788" i="1" s="1"/>
  <c r="T789" i="1"/>
  <c r="Q797" i="1"/>
  <c r="T790" i="1" l="1"/>
  <c r="R791" i="1"/>
  <c r="S791" i="1"/>
  <c r="O792" i="1"/>
  <c r="AF789" i="1"/>
  <c r="AH789" i="1" s="1"/>
  <c r="AE789" i="1"/>
  <c r="AI788" i="1"/>
  <c r="AG788" i="1"/>
  <c r="AD790" i="1"/>
  <c r="U790" i="1"/>
  <c r="Q798" i="1"/>
  <c r="T791" i="1" l="1"/>
  <c r="AF790" i="1"/>
  <c r="AH790" i="1" s="1"/>
  <c r="AE790" i="1"/>
  <c r="AG789" i="1"/>
  <c r="AI789" i="1"/>
  <c r="S792" i="1"/>
  <c r="O793" i="1"/>
  <c r="R792" i="1"/>
  <c r="AD791" i="1"/>
  <c r="U791" i="1"/>
  <c r="Q799" i="1"/>
  <c r="T792" i="1" l="1"/>
  <c r="AD792" i="1"/>
  <c r="U792" i="1"/>
  <c r="S793" i="1"/>
  <c r="O794" i="1"/>
  <c r="R793" i="1"/>
  <c r="AF791" i="1"/>
  <c r="AH791" i="1" s="1"/>
  <c r="AE791" i="1"/>
  <c r="AG790" i="1"/>
  <c r="AI790" i="1"/>
  <c r="Q800" i="1"/>
  <c r="T793" i="1" l="1"/>
  <c r="AI791" i="1"/>
  <c r="AG791" i="1"/>
  <c r="R794" i="1"/>
  <c r="S794" i="1"/>
  <c r="O795" i="1"/>
  <c r="AD793" i="1"/>
  <c r="U793" i="1"/>
  <c r="AF792" i="1"/>
  <c r="AH792" i="1" s="1"/>
  <c r="AE792" i="1"/>
  <c r="Q801" i="1"/>
  <c r="AF793" i="1" l="1"/>
  <c r="AH793" i="1" s="1"/>
  <c r="AE793" i="1"/>
  <c r="AG792" i="1"/>
  <c r="AI792" i="1"/>
  <c r="S795" i="1"/>
  <c r="O796" i="1"/>
  <c r="R795" i="1"/>
  <c r="AD794" i="1"/>
  <c r="U794" i="1"/>
  <c r="T794" i="1"/>
  <c r="Q802" i="1"/>
  <c r="T795" i="1" l="1"/>
  <c r="S796" i="1"/>
  <c r="O797" i="1"/>
  <c r="R796" i="1"/>
  <c r="AD795" i="1"/>
  <c r="U795" i="1"/>
  <c r="AF794" i="1"/>
  <c r="AH794" i="1" s="1"/>
  <c r="AE794" i="1"/>
  <c r="AG793" i="1"/>
  <c r="AI793" i="1"/>
  <c r="Q803" i="1"/>
  <c r="T796" i="1" l="1"/>
  <c r="AF795" i="1"/>
  <c r="AH795" i="1" s="1"/>
  <c r="AE795" i="1"/>
  <c r="AI794" i="1"/>
  <c r="AG794" i="1"/>
  <c r="S797" i="1"/>
  <c r="O798" i="1"/>
  <c r="R797" i="1"/>
  <c r="AD796" i="1"/>
  <c r="U796" i="1"/>
  <c r="Q804" i="1"/>
  <c r="T797" i="1" l="1"/>
  <c r="S798" i="1"/>
  <c r="O799" i="1"/>
  <c r="R798" i="1"/>
  <c r="AD797" i="1"/>
  <c r="U797" i="1"/>
  <c r="AF796" i="1"/>
  <c r="AH796" i="1" s="1"/>
  <c r="AE796" i="1"/>
  <c r="AI795" i="1"/>
  <c r="AG795" i="1"/>
  <c r="Q805" i="1"/>
  <c r="T798" i="1" l="1"/>
  <c r="AI796" i="1"/>
  <c r="AG796" i="1"/>
  <c r="AE797" i="1"/>
  <c r="AF797" i="1"/>
  <c r="AH797" i="1" s="1"/>
  <c r="R799" i="1"/>
  <c r="S799" i="1"/>
  <c r="O800" i="1"/>
  <c r="AD798" i="1"/>
  <c r="U798" i="1"/>
  <c r="Q806" i="1"/>
  <c r="T799" i="1" l="1"/>
  <c r="O801" i="1"/>
  <c r="R800" i="1"/>
  <c r="S800" i="1"/>
  <c r="AF798" i="1"/>
  <c r="AH798" i="1" s="1"/>
  <c r="AE798" i="1"/>
  <c r="AI797" i="1"/>
  <c r="AG797" i="1"/>
  <c r="AD799" i="1"/>
  <c r="U799" i="1"/>
  <c r="Q807" i="1"/>
  <c r="T800" i="1" l="1"/>
  <c r="AF799" i="1"/>
  <c r="AH799" i="1" s="1"/>
  <c r="AE799" i="1"/>
  <c r="AG798" i="1"/>
  <c r="AI798" i="1"/>
  <c r="AD800" i="1"/>
  <c r="U800" i="1"/>
  <c r="S801" i="1"/>
  <c r="O802" i="1"/>
  <c r="R801" i="1"/>
  <c r="Q808" i="1"/>
  <c r="S802" i="1" l="1"/>
  <c r="R802" i="1"/>
  <c r="O803" i="1"/>
  <c r="AD801" i="1"/>
  <c r="U801" i="1"/>
  <c r="AF800" i="1"/>
  <c r="AH800" i="1" s="1"/>
  <c r="AE800" i="1"/>
  <c r="T801" i="1"/>
  <c r="AG799" i="1"/>
  <c r="AI799" i="1"/>
  <c r="Q809" i="1"/>
  <c r="T802" i="1" l="1"/>
  <c r="AI800" i="1"/>
  <c r="AG800" i="1"/>
  <c r="AF801" i="1"/>
  <c r="AH801" i="1" s="1"/>
  <c r="AE801" i="1"/>
  <c r="O804" i="1"/>
  <c r="S803" i="1"/>
  <c r="R803" i="1"/>
  <c r="AD802" i="1"/>
  <c r="U802" i="1"/>
  <c r="Q810" i="1"/>
  <c r="AD803" i="1" l="1"/>
  <c r="U803" i="1"/>
  <c r="R804" i="1"/>
  <c r="O805" i="1"/>
  <c r="S804" i="1"/>
  <c r="AI801" i="1"/>
  <c r="AG801" i="1"/>
  <c r="T803" i="1"/>
  <c r="AF802" i="1"/>
  <c r="AH802" i="1" s="1"/>
  <c r="AE802" i="1"/>
  <c r="Q811" i="1"/>
  <c r="AD804" i="1" l="1"/>
  <c r="U804" i="1"/>
  <c r="O806" i="1"/>
  <c r="R805" i="1"/>
  <c r="S805" i="1"/>
  <c r="T804" i="1"/>
  <c r="AI802" i="1"/>
  <c r="AG802" i="1"/>
  <c r="AF803" i="1"/>
  <c r="AH803" i="1" s="1"/>
  <c r="AE803" i="1"/>
  <c r="Q812" i="1"/>
  <c r="U805" i="1" l="1"/>
  <c r="AD805" i="1"/>
  <c r="T805" i="1"/>
  <c r="O807" i="1"/>
  <c r="S806" i="1"/>
  <c r="R806" i="1"/>
  <c r="AI803" i="1"/>
  <c r="AG803" i="1"/>
  <c r="AF804" i="1"/>
  <c r="AH804" i="1" s="1"/>
  <c r="AE804" i="1"/>
  <c r="Q813" i="1"/>
  <c r="T806" i="1" l="1"/>
  <c r="AD806" i="1"/>
  <c r="U806" i="1"/>
  <c r="S807" i="1"/>
  <c r="O808" i="1"/>
  <c r="R807" i="1"/>
  <c r="AF805" i="1"/>
  <c r="AH805" i="1" s="1"/>
  <c r="AE805" i="1"/>
  <c r="AI804" i="1"/>
  <c r="AG804" i="1"/>
  <c r="Q814" i="1"/>
  <c r="T807" i="1" l="1"/>
  <c r="R808" i="1"/>
  <c r="O809" i="1"/>
  <c r="S808" i="1"/>
  <c r="AD807" i="1"/>
  <c r="U807" i="1"/>
  <c r="AI805" i="1"/>
  <c r="AG805" i="1"/>
  <c r="AF806" i="1"/>
  <c r="AH806" i="1" s="1"/>
  <c r="AE806" i="1"/>
  <c r="Q815" i="1"/>
  <c r="AE807" i="1" l="1"/>
  <c r="AF807" i="1"/>
  <c r="AH807" i="1" s="1"/>
  <c r="AD808" i="1"/>
  <c r="U808" i="1"/>
  <c r="AG806" i="1"/>
  <c r="AI806" i="1"/>
  <c r="S809" i="1"/>
  <c r="O810" i="1"/>
  <c r="R809" i="1"/>
  <c r="T808" i="1"/>
  <c r="Q816" i="1"/>
  <c r="AD809" i="1" l="1"/>
  <c r="U809" i="1"/>
  <c r="O811" i="1"/>
  <c r="S810" i="1"/>
  <c r="R810" i="1"/>
  <c r="AF808" i="1"/>
  <c r="AH808" i="1" s="1"/>
  <c r="AE808" i="1"/>
  <c r="AI807" i="1"/>
  <c r="AG807" i="1"/>
  <c r="T809" i="1"/>
  <c r="Q817" i="1"/>
  <c r="T810" i="1" l="1"/>
  <c r="AI808" i="1"/>
  <c r="AG808" i="1"/>
  <c r="U810" i="1"/>
  <c r="AD810" i="1"/>
  <c r="R811" i="1"/>
  <c r="S811" i="1"/>
  <c r="O812" i="1"/>
  <c r="AF809" i="1"/>
  <c r="AH809" i="1" s="1"/>
  <c r="AE809" i="1"/>
  <c r="Q818" i="1"/>
  <c r="AI809" i="1" l="1"/>
  <c r="AG809" i="1"/>
  <c r="T811" i="1"/>
  <c r="AF810" i="1"/>
  <c r="AH810" i="1" s="1"/>
  <c r="AE810" i="1"/>
  <c r="S812" i="1"/>
  <c r="R812" i="1"/>
  <c r="O813" i="1"/>
  <c r="AD811" i="1"/>
  <c r="U811" i="1"/>
  <c r="Q819" i="1"/>
  <c r="T812" i="1" l="1"/>
  <c r="U812" i="1"/>
  <c r="AD812" i="1"/>
  <c r="AI810" i="1"/>
  <c r="AG810" i="1"/>
  <c r="R813" i="1"/>
  <c r="S813" i="1"/>
  <c r="O814" i="1"/>
  <c r="AF811" i="1"/>
  <c r="AH811" i="1" s="1"/>
  <c r="AE811" i="1"/>
  <c r="Q820" i="1"/>
  <c r="T813" i="1" l="1"/>
  <c r="S814" i="1"/>
  <c r="O815" i="1"/>
  <c r="R814" i="1"/>
  <c r="T814" i="1" s="1"/>
  <c r="AD813" i="1"/>
  <c r="U813" i="1"/>
  <c r="AF812" i="1"/>
  <c r="AH812" i="1" s="1"/>
  <c r="AE812" i="1"/>
  <c r="AG811" i="1"/>
  <c r="AI811" i="1"/>
  <c r="Q821" i="1"/>
  <c r="AF813" i="1" l="1"/>
  <c r="AH813" i="1" s="1"/>
  <c r="AE813" i="1"/>
  <c r="O816" i="1"/>
  <c r="R815" i="1"/>
  <c r="S815" i="1"/>
  <c r="AI812" i="1"/>
  <c r="AG812" i="1"/>
  <c r="U814" i="1"/>
  <c r="AD814" i="1"/>
  <c r="Q822" i="1"/>
  <c r="AD815" i="1" l="1"/>
  <c r="U815" i="1"/>
  <c r="T815" i="1"/>
  <c r="R816" i="1"/>
  <c r="S816" i="1"/>
  <c r="O817" i="1"/>
  <c r="AF814" i="1"/>
  <c r="AH814" i="1" s="1"/>
  <c r="AE814" i="1"/>
  <c r="AI813" i="1"/>
  <c r="AG813" i="1"/>
  <c r="Q823" i="1"/>
  <c r="R817" i="1" l="1"/>
  <c r="O818" i="1"/>
  <c r="S817" i="1"/>
  <c r="AD816" i="1"/>
  <c r="U816" i="1"/>
  <c r="T816" i="1"/>
  <c r="AG814" i="1"/>
  <c r="AI814" i="1"/>
  <c r="AF815" i="1"/>
  <c r="AH815" i="1" s="1"/>
  <c r="AE815" i="1"/>
  <c r="Q824" i="1"/>
  <c r="AF816" i="1" l="1"/>
  <c r="AH816" i="1" s="1"/>
  <c r="AE816" i="1"/>
  <c r="AD817" i="1"/>
  <c r="U817" i="1"/>
  <c r="R818" i="1"/>
  <c r="O819" i="1"/>
  <c r="S818" i="1"/>
  <c r="AG815" i="1"/>
  <c r="AI815" i="1"/>
  <c r="T817" i="1"/>
  <c r="Q825" i="1"/>
  <c r="S819" i="1" l="1"/>
  <c r="R819" i="1"/>
  <c r="O820" i="1"/>
  <c r="T818" i="1"/>
  <c r="AF817" i="1"/>
  <c r="AH817" i="1" s="1"/>
  <c r="AE817" i="1"/>
  <c r="U818" i="1"/>
  <c r="AD818" i="1"/>
  <c r="AI816" i="1"/>
  <c r="AG816" i="1"/>
  <c r="Q826" i="1"/>
  <c r="T819" i="1" l="1"/>
  <c r="AI817" i="1"/>
  <c r="AG817" i="1"/>
  <c r="S820" i="1"/>
  <c r="O821" i="1"/>
  <c r="R820" i="1"/>
  <c r="AF818" i="1"/>
  <c r="AH818" i="1" s="1"/>
  <c r="AE818" i="1"/>
  <c r="U819" i="1"/>
  <c r="AD819" i="1"/>
  <c r="Q827" i="1"/>
  <c r="T820" i="1" l="1"/>
  <c r="AI818" i="1"/>
  <c r="AG818" i="1"/>
  <c r="S821" i="1"/>
  <c r="R821" i="1"/>
  <c r="O822" i="1"/>
  <c r="U820" i="1"/>
  <c r="AD820" i="1"/>
  <c r="AF819" i="1"/>
  <c r="AH819" i="1" s="1"/>
  <c r="AE819" i="1"/>
  <c r="Q828" i="1"/>
  <c r="T821" i="1" l="1"/>
  <c r="R822" i="1"/>
  <c r="O823" i="1"/>
  <c r="S822" i="1"/>
  <c r="AD821" i="1"/>
  <c r="U821" i="1"/>
  <c r="AI819" i="1"/>
  <c r="AG819" i="1"/>
  <c r="AF820" i="1"/>
  <c r="AH820" i="1" s="1"/>
  <c r="AE820" i="1"/>
  <c r="Q829" i="1"/>
  <c r="AF821" i="1" l="1"/>
  <c r="AH821" i="1" s="1"/>
  <c r="AE821" i="1"/>
  <c r="AG820" i="1"/>
  <c r="AI820" i="1"/>
  <c r="U822" i="1"/>
  <c r="AD822" i="1"/>
  <c r="S823" i="1"/>
  <c r="O824" i="1"/>
  <c r="R823" i="1"/>
  <c r="T822" i="1"/>
  <c r="Q830" i="1"/>
  <c r="AF822" i="1" l="1"/>
  <c r="AH822" i="1" s="1"/>
  <c r="AE822" i="1"/>
  <c r="O825" i="1"/>
  <c r="R824" i="1"/>
  <c r="S824" i="1"/>
  <c r="AD823" i="1"/>
  <c r="U823" i="1"/>
  <c r="T823" i="1"/>
  <c r="AI821" i="1"/>
  <c r="AG821" i="1"/>
  <c r="Q831" i="1"/>
  <c r="AF823" i="1" l="1"/>
  <c r="AH823" i="1" s="1"/>
  <c r="AE823" i="1"/>
  <c r="AD824" i="1"/>
  <c r="U824" i="1"/>
  <c r="T824" i="1"/>
  <c r="S825" i="1"/>
  <c r="O826" i="1"/>
  <c r="R825" i="1"/>
  <c r="AG822" i="1"/>
  <c r="AI822" i="1"/>
  <c r="Q832" i="1"/>
  <c r="T825" i="1" l="1"/>
  <c r="AD825" i="1"/>
  <c r="U825" i="1"/>
  <c r="S826" i="1"/>
  <c r="O827" i="1"/>
  <c r="R826" i="1"/>
  <c r="AF824" i="1"/>
  <c r="AH824" i="1" s="1"/>
  <c r="AE824" i="1"/>
  <c r="AG823" i="1"/>
  <c r="AI823" i="1"/>
  <c r="Q833" i="1"/>
  <c r="T826" i="1" l="1"/>
  <c r="AI824" i="1"/>
  <c r="AG824" i="1"/>
  <c r="R827" i="1"/>
  <c r="O828" i="1"/>
  <c r="S827" i="1"/>
  <c r="U826" i="1"/>
  <c r="AD826" i="1"/>
  <c r="AF825" i="1"/>
  <c r="AH825" i="1" s="1"/>
  <c r="AE825" i="1"/>
  <c r="Q834" i="1"/>
  <c r="AI825" i="1" l="1"/>
  <c r="AG825" i="1"/>
  <c r="AD827" i="1"/>
  <c r="U827" i="1"/>
  <c r="AF826" i="1"/>
  <c r="AH826" i="1" s="1"/>
  <c r="AE826" i="1"/>
  <c r="S828" i="1"/>
  <c r="O829" i="1"/>
  <c r="R828" i="1"/>
  <c r="T827" i="1"/>
  <c r="Q835" i="1"/>
  <c r="AD828" i="1" l="1"/>
  <c r="U828" i="1"/>
  <c r="AI826" i="1"/>
  <c r="AG826" i="1"/>
  <c r="AE827" i="1"/>
  <c r="AF827" i="1"/>
  <c r="AH827" i="1" s="1"/>
  <c r="S829" i="1"/>
  <c r="O830" i="1"/>
  <c r="R829" i="1"/>
  <c r="T828" i="1"/>
  <c r="Q836" i="1"/>
  <c r="AG827" i="1" l="1"/>
  <c r="AI827" i="1"/>
  <c r="R830" i="1"/>
  <c r="S830" i="1"/>
  <c r="O831" i="1"/>
  <c r="U829" i="1"/>
  <c r="AD829" i="1"/>
  <c r="T829" i="1"/>
  <c r="AF828" i="1"/>
  <c r="AH828" i="1" s="1"/>
  <c r="AE828" i="1"/>
  <c r="Q837" i="1"/>
  <c r="R831" i="1" l="1"/>
  <c r="S831" i="1"/>
  <c r="O832" i="1"/>
  <c r="AD830" i="1"/>
  <c r="U830" i="1"/>
  <c r="AF829" i="1"/>
  <c r="AH829" i="1" s="1"/>
  <c r="AE829" i="1"/>
  <c r="T830" i="1"/>
  <c r="AI828" i="1"/>
  <c r="AG828" i="1"/>
  <c r="Q838" i="1"/>
  <c r="AF830" i="1" l="1"/>
  <c r="AH830" i="1" s="1"/>
  <c r="AE830" i="1"/>
  <c r="S832" i="1"/>
  <c r="O833" i="1"/>
  <c r="R832" i="1"/>
  <c r="AD831" i="1"/>
  <c r="U831" i="1"/>
  <c r="AG829" i="1"/>
  <c r="AI829" i="1"/>
  <c r="T831" i="1"/>
  <c r="Q839" i="1"/>
  <c r="T832" i="1" l="1"/>
  <c r="AF831" i="1"/>
  <c r="AH831" i="1" s="1"/>
  <c r="AE831" i="1"/>
  <c r="S833" i="1"/>
  <c r="O834" i="1"/>
  <c r="R833" i="1"/>
  <c r="U832" i="1"/>
  <c r="AD832" i="1"/>
  <c r="AG830" i="1"/>
  <c r="AI830" i="1"/>
  <c r="Q840" i="1"/>
  <c r="T833" i="1" l="1"/>
  <c r="AF832" i="1"/>
  <c r="AH832" i="1" s="1"/>
  <c r="AE832" i="1"/>
  <c r="S834" i="1"/>
  <c r="O835" i="1"/>
  <c r="R834" i="1"/>
  <c r="T834" i="1" s="1"/>
  <c r="AD833" i="1"/>
  <c r="U833" i="1"/>
  <c r="AG831" i="1"/>
  <c r="AI831" i="1"/>
  <c r="Q841" i="1"/>
  <c r="AF833" i="1" l="1"/>
  <c r="AH833" i="1" s="1"/>
  <c r="AE833" i="1"/>
  <c r="O836" i="1"/>
  <c r="R835" i="1"/>
  <c r="S835" i="1"/>
  <c r="AD834" i="1"/>
  <c r="U834" i="1"/>
  <c r="AI832" i="1"/>
  <c r="AG832" i="1"/>
  <c r="Q842" i="1"/>
  <c r="U835" i="1" l="1"/>
  <c r="AD835" i="1"/>
  <c r="T835" i="1"/>
  <c r="R836" i="1"/>
  <c r="S836" i="1"/>
  <c r="O837" i="1"/>
  <c r="AF834" i="1"/>
  <c r="AH834" i="1" s="1"/>
  <c r="AE834" i="1"/>
  <c r="AG833" i="1"/>
  <c r="AI833" i="1"/>
  <c r="Q843" i="1"/>
  <c r="R837" i="1" l="1"/>
  <c r="S837" i="1"/>
  <c r="O838" i="1"/>
  <c r="AD836" i="1"/>
  <c r="U836" i="1"/>
  <c r="T836" i="1"/>
  <c r="AI834" i="1"/>
  <c r="AG834" i="1"/>
  <c r="AE835" i="1"/>
  <c r="AF835" i="1"/>
  <c r="AH835" i="1" s="1"/>
  <c r="Q844" i="1"/>
  <c r="AF836" i="1" l="1"/>
  <c r="AH836" i="1" s="1"/>
  <c r="AE836" i="1"/>
  <c r="R838" i="1"/>
  <c r="O839" i="1"/>
  <c r="S838" i="1"/>
  <c r="AI835" i="1"/>
  <c r="AG835" i="1"/>
  <c r="AD837" i="1"/>
  <c r="U837" i="1"/>
  <c r="T837" i="1"/>
  <c r="Q845" i="1"/>
  <c r="U838" i="1" l="1"/>
  <c r="AD838" i="1"/>
  <c r="AF837" i="1"/>
  <c r="AH837" i="1" s="1"/>
  <c r="AE837" i="1"/>
  <c r="O840" i="1"/>
  <c r="R839" i="1"/>
  <c r="S839" i="1"/>
  <c r="T838" i="1"/>
  <c r="AG836" i="1"/>
  <c r="AI836" i="1"/>
  <c r="Q846" i="1"/>
  <c r="T839" i="1" l="1"/>
  <c r="S840" i="1"/>
  <c r="O841" i="1"/>
  <c r="R840" i="1"/>
  <c r="T840" i="1" s="1"/>
  <c r="AD839" i="1"/>
  <c r="U839" i="1"/>
  <c r="AI837" i="1"/>
  <c r="AG837" i="1"/>
  <c r="AE838" i="1"/>
  <c r="AF838" i="1"/>
  <c r="AH838" i="1" s="1"/>
  <c r="Q847" i="1"/>
  <c r="AE839" i="1" l="1"/>
  <c r="AF839" i="1"/>
  <c r="AH839" i="1" s="1"/>
  <c r="R841" i="1"/>
  <c r="S841" i="1"/>
  <c r="O842" i="1"/>
  <c r="AI838" i="1"/>
  <c r="AG838" i="1"/>
  <c r="U840" i="1"/>
  <c r="AD840" i="1"/>
  <c r="Q848" i="1"/>
  <c r="S842" i="1" l="1"/>
  <c r="R842" i="1"/>
  <c r="O843" i="1"/>
  <c r="AD841" i="1"/>
  <c r="U841" i="1"/>
  <c r="T841" i="1"/>
  <c r="AG839" i="1"/>
  <c r="AI839" i="1"/>
  <c r="AF840" i="1"/>
  <c r="AH840" i="1" s="1"/>
  <c r="AE840" i="1"/>
  <c r="Q849" i="1"/>
  <c r="T842" i="1" l="1"/>
  <c r="AF841" i="1"/>
  <c r="AH841" i="1" s="1"/>
  <c r="AE841" i="1"/>
  <c r="R843" i="1"/>
  <c r="S843" i="1"/>
  <c r="O844" i="1"/>
  <c r="AI840" i="1"/>
  <c r="AG840" i="1"/>
  <c r="AD842" i="1"/>
  <c r="U842" i="1"/>
  <c r="Q850" i="1"/>
  <c r="R844" i="1" l="1"/>
  <c r="O845" i="1"/>
  <c r="S844" i="1"/>
  <c r="AF842" i="1"/>
  <c r="AH842" i="1" s="1"/>
  <c r="AE842" i="1"/>
  <c r="AD843" i="1"/>
  <c r="U843" i="1"/>
  <c r="T843" i="1"/>
  <c r="AI841" i="1"/>
  <c r="AG841" i="1"/>
  <c r="Q851" i="1"/>
  <c r="AF843" i="1" l="1"/>
  <c r="AH843" i="1" s="1"/>
  <c r="AE843" i="1"/>
  <c r="AI842" i="1"/>
  <c r="AG842" i="1"/>
  <c r="U844" i="1"/>
  <c r="AD844" i="1"/>
  <c r="S845" i="1"/>
  <c r="O846" i="1"/>
  <c r="R845" i="1"/>
  <c r="T844" i="1"/>
  <c r="Q852" i="1"/>
  <c r="AF844" i="1" l="1"/>
  <c r="AH844" i="1" s="1"/>
  <c r="AE844" i="1"/>
  <c r="AD845" i="1"/>
  <c r="U845" i="1"/>
  <c r="S846" i="1"/>
  <c r="O847" i="1"/>
  <c r="R846" i="1"/>
  <c r="T845" i="1"/>
  <c r="AI843" i="1"/>
  <c r="AG843" i="1"/>
  <c r="Q853" i="1"/>
  <c r="T846" i="1" l="1"/>
  <c r="S847" i="1"/>
  <c r="O848" i="1"/>
  <c r="R847" i="1"/>
  <c r="AD846" i="1"/>
  <c r="U846" i="1"/>
  <c r="AF845" i="1"/>
  <c r="AH845" i="1" s="1"/>
  <c r="AE845" i="1"/>
  <c r="AG844" i="1"/>
  <c r="AI844" i="1"/>
  <c r="Q854" i="1"/>
  <c r="T847" i="1" l="1"/>
  <c r="AG845" i="1"/>
  <c r="AI845" i="1"/>
  <c r="AF846" i="1"/>
  <c r="AH846" i="1" s="1"/>
  <c r="AE846" i="1"/>
  <c r="O849" i="1"/>
  <c r="S848" i="1"/>
  <c r="R848" i="1"/>
  <c r="AD847" i="1"/>
  <c r="U847" i="1"/>
  <c r="Q855" i="1"/>
  <c r="T848" i="1" l="1"/>
  <c r="AF847" i="1"/>
  <c r="AH847" i="1" s="1"/>
  <c r="AE847" i="1"/>
  <c r="R849" i="1"/>
  <c r="O850" i="1"/>
  <c r="S849" i="1"/>
  <c r="AG846" i="1"/>
  <c r="AI846" i="1"/>
  <c r="AD848" i="1"/>
  <c r="U848" i="1"/>
  <c r="Q856" i="1"/>
  <c r="U849" i="1" l="1"/>
  <c r="AD849" i="1"/>
  <c r="S850" i="1"/>
  <c r="R850" i="1"/>
  <c r="O851" i="1"/>
  <c r="T849" i="1"/>
  <c r="AF848" i="1"/>
  <c r="AH848" i="1" s="1"/>
  <c r="AE848" i="1"/>
  <c r="AI847" i="1"/>
  <c r="AG847" i="1"/>
  <c r="Q857" i="1"/>
  <c r="T850" i="1" l="1"/>
  <c r="S851" i="1"/>
  <c r="O852" i="1"/>
  <c r="R851" i="1"/>
  <c r="AD850" i="1"/>
  <c r="U850" i="1"/>
  <c r="AI848" i="1"/>
  <c r="AG848" i="1"/>
  <c r="AF849" i="1"/>
  <c r="AH849" i="1" s="1"/>
  <c r="AE849" i="1"/>
  <c r="Q858" i="1"/>
  <c r="T851" i="1" l="1"/>
  <c r="AF850" i="1"/>
  <c r="AH850" i="1" s="1"/>
  <c r="AE850" i="1"/>
  <c r="AG849" i="1"/>
  <c r="AI849" i="1"/>
  <c r="R852" i="1"/>
  <c r="S852" i="1"/>
  <c r="O853" i="1"/>
  <c r="AD851" i="1"/>
  <c r="U851" i="1"/>
  <c r="Q859" i="1"/>
  <c r="T852" i="1" l="1"/>
  <c r="R853" i="1"/>
  <c r="S853" i="1"/>
  <c r="O854" i="1"/>
  <c r="AD852" i="1"/>
  <c r="U852" i="1"/>
  <c r="AF851" i="1"/>
  <c r="AH851" i="1" s="1"/>
  <c r="AE851" i="1"/>
  <c r="AI850" i="1"/>
  <c r="AG850" i="1"/>
  <c r="Q860" i="1"/>
  <c r="AG851" i="1" l="1"/>
  <c r="AI851" i="1"/>
  <c r="AF852" i="1"/>
  <c r="AH852" i="1" s="1"/>
  <c r="AE852" i="1"/>
  <c r="R854" i="1"/>
  <c r="S854" i="1"/>
  <c r="O855" i="1"/>
  <c r="U853" i="1"/>
  <c r="AD853" i="1"/>
  <c r="T853" i="1"/>
  <c r="Q861" i="1"/>
  <c r="AD854" i="1" l="1"/>
  <c r="U854" i="1"/>
  <c r="T854" i="1"/>
  <c r="AG852" i="1"/>
  <c r="AI852" i="1"/>
  <c r="S855" i="1"/>
  <c r="O856" i="1"/>
  <c r="R855" i="1"/>
  <c r="AF853" i="1"/>
  <c r="AH853" i="1" s="1"/>
  <c r="AE853" i="1"/>
  <c r="Q862" i="1"/>
  <c r="T855" i="1" l="1"/>
  <c r="AD855" i="1"/>
  <c r="U855" i="1"/>
  <c r="S856" i="1"/>
  <c r="R856" i="1"/>
  <c r="O857" i="1"/>
  <c r="AI853" i="1"/>
  <c r="AG853" i="1"/>
  <c r="AF854" i="1"/>
  <c r="AH854" i="1" s="1"/>
  <c r="AE854" i="1"/>
  <c r="Q863" i="1"/>
  <c r="T856" i="1" l="1"/>
  <c r="AG854" i="1"/>
  <c r="AI854" i="1"/>
  <c r="S857" i="1"/>
  <c r="R857" i="1"/>
  <c r="O858" i="1"/>
  <c r="AD856" i="1"/>
  <c r="U856" i="1"/>
  <c r="AF855" i="1"/>
  <c r="AH855" i="1" s="1"/>
  <c r="AE855" i="1"/>
  <c r="Q864" i="1"/>
  <c r="T857" i="1" l="1"/>
  <c r="AG855" i="1"/>
  <c r="AI855" i="1"/>
  <c r="R858" i="1"/>
  <c r="S858" i="1"/>
  <c r="O859" i="1"/>
  <c r="U857" i="1"/>
  <c r="AD857" i="1"/>
  <c r="AF856" i="1"/>
  <c r="AH856" i="1" s="1"/>
  <c r="AE856" i="1"/>
  <c r="Q865" i="1"/>
  <c r="R859" i="1" l="1"/>
  <c r="S859" i="1"/>
  <c r="O860" i="1"/>
  <c r="AD858" i="1"/>
  <c r="U858" i="1"/>
  <c r="AI856" i="1"/>
  <c r="AG856" i="1"/>
  <c r="T858" i="1"/>
  <c r="AF857" i="1"/>
  <c r="AH857" i="1" s="1"/>
  <c r="AE857" i="1"/>
  <c r="Q866" i="1"/>
  <c r="AF858" i="1" l="1"/>
  <c r="AH858" i="1" s="1"/>
  <c r="AE858" i="1"/>
  <c r="R860" i="1"/>
  <c r="O861" i="1"/>
  <c r="S860" i="1"/>
  <c r="AD859" i="1"/>
  <c r="U859" i="1"/>
  <c r="AI857" i="1"/>
  <c r="AG857" i="1"/>
  <c r="T859" i="1"/>
  <c r="Q867" i="1"/>
  <c r="AF859" i="1" l="1"/>
  <c r="AH859" i="1" s="1"/>
  <c r="AE859" i="1"/>
  <c r="AD860" i="1"/>
  <c r="U860" i="1"/>
  <c r="R861" i="1"/>
  <c r="S861" i="1"/>
  <c r="O862" i="1"/>
  <c r="T860" i="1"/>
  <c r="AI858" i="1"/>
  <c r="AG858" i="1"/>
  <c r="Q868" i="1"/>
  <c r="AD861" i="1" l="1"/>
  <c r="U861" i="1"/>
  <c r="T861" i="1"/>
  <c r="AF860" i="1"/>
  <c r="AH860" i="1" s="1"/>
  <c r="AE860" i="1"/>
  <c r="R862" i="1"/>
  <c r="S862" i="1"/>
  <c r="O863" i="1"/>
  <c r="AG859" i="1"/>
  <c r="AI859" i="1"/>
  <c r="Q869" i="1"/>
  <c r="T862" i="1" l="1"/>
  <c r="AD862" i="1"/>
  <c r="U862" i="1"/>
  <c r="AG860" i="1"/>
  <c r="AI860" i="1"/>
  <c r="O864" i="1"/>
  <c r="S863" i="1"/>
  <c r="R863" i="1"/>
  <c r="AF861" i="1"/>
  <c r="AH861" i="1" s="1"/>
  <c r="AE861" i="1"/>
  <c r="Q870" i="1"/>
  <c r="T863" i="1" l="1"/>
  <c r="O865" i="1"/>
  <c r="R864" i="1"/>
  <c r="S864" i="1"/>
  <c r="U863" i="1"/>
  <c r="AD863" i="1"/>
  <c r="AE862" i="1"/>
  <c r="AF862" i="1"/>
  <c r="AH862" i="1" s="1"/>
  <c r="AI861" i="1"/>
  <c r="AG861" i="1"/>
  <c r="Q871" i="1"/>
  <c r="AF863" i="1" l="1"/>
  <c r="AH863" i="1" s="1"/>
  <c r="AE863" i="1"/>
  <c r="AD864" i="1"/>
  <c r="U864" i="1"/>
  <c r="T864" i="1"/>
  <c r="AG862" i="1"/>
  <c r="AI862" i="1"/>
  <c r="O866" i="1"/>
  <c r="R865" i="1"/>
  <c r="S865" i="1"/>
  <c r="Q872" i="1"/>
  <c r="AF864" i="1" l="1"/>
  <c r="AH864" i="1" s="1"/>
  <c r="AE864" i="1"/>
  <c r="R866" i="1"/>
  <c r="S866" i="1"/>
  <c r="O867" i="1"/>
  <c r="AD865" i="1"/>
  <c r="U865" i="1"/>
  <c r="T865" i="1"/>
  <c r="AI863" i="1"/>
  <c r="AG863" i="1"/>
  <c r="Q873" i="1"/>
  <c r="AF865" i="1" l="1"/>
  <c r="AH865" i="1" s="1"/>
  <c r="AE865" i="1"/>
  <c r="R867" i="1"/>
  <c r="S867" i="1"/>
  <c r="O868" i="1"/>
  <c r="AD866" i="1"/>
  <c r="U866" i="1"/>
  <c r="T866" i="1"/>
  <c r="AG864" i="1"/>
  <c r="AI864" i="1"/>
  <c r="Q874" i="1"/>
  <c r="R868" i="1" l="1"/>
  <c r="O869" i="1"/>
  <c r="S868" i="1"/>
  <c r="AD867" i="1"/>
  <c r="U867" i="1"/>
  <c r="T867" i="1"/>
  <c r="AF866" i="1"/>
  <c r="AH866" i="1" s="1"/>
  <c r="AE866" i="1"/>
  <c r="AI865" i="1"/>
  <c r="AG865" i="1"/>
  <c r="Q875" i="1"/>
  <c r="AF867" i="1" l="1"/>
  <c r="AH867" i="1" s="1"/>
  <c r="AE867" i="1"/>
  <c r="AD868" i="1"/>
  <c r="U868" i="1"/>
  <c r="S869" i="1"/>
  <c r="O870" i="1"/>
  <c r="R869" i="1"/>
  <c r="AI866" i="1"/>
  <c r="AG866" i="1"/>
  <c r="T868" i="1"/>
  <c r="Q876" i="1"/>
  <c r="T869" i="1" l="1"/>
  <c r="AD869" i="1"/>
  <c r="U869" i="1"/>
  <c r="R870" i="1"/>
  <c r="S870" i="1"/>
  <c r="O871" i="1"/>
  <c r="AF868" i="1"/>
  <c r="AH868" i="1" s="1"/>
  <c r="AE868" i="1"/>
  <c r="AI867" i="1"/>
  <c r="AG867" i="1"/>
  <c r="Q877" i="1"/>
  <c r="AI868" i="1" l="1"/>
  <c r="AG868" i="1"/>
  <c r="S871" i="1"/>
  <c r="O872" i="1"/>
  <c r="R871" i="1"/>
  <c r="T871" i="1" s="1"/>
  <c r="AD870" i="1"/>
  <c r="U870" i="1"/>
  <c r="T870" i="1"/>
  <c r="AF869" i="1"/>
  <c r="AH869" i="1" s="1"/>
  <c r="AE869" i="1"/>
  <c r="Q878" i="1"/>
  <c r="AF870" i="1" l="1"/>
  <c r="AH870" i="1" s="1"/>
  <c r="AE870" i="1"/>
  <c r="R872" i="1"/>
  <c r="O873" i="1"/>
  <c r="S872" i="1"/>
  <c r="AD871" i="1"/>
  <c r="U871" i="1"/>
  <c r="AI869" i="1"/>
  <c r="AG869" i="1"/>
  <c r="Q879" i="1"/>
  <c r="AD872" i="1" l="1"/>
  <c r="U872" i="1"/>
  <c r="AE871" i="1"/>
  <c r="AF871" i="1"/>
  <c r="AH871" i="1" s="1"/>
  <c r="S873" i="1"/>
  <c r="O874" i="1"/>
  <c r="R873" i="1"/>
  <c r="T872" i="1"/>
  <c r="AI870" i="1"/>
  <c r="AG870" i="1"/>
  <c r="Q880" i="1"/>
  <c r="T873" i="1" l="1"/>
  <c r="AD873" i="1"/>
  <c r="U873" i="1"/>
  <c r="AI871" i="1"/>
  <c r="AG871" i="1"/>
  <c r="R874" i="1"/>
  <c r="O875" i="1"/>
  <c r="S874" i="1"/>
  <c r="AF872" i="1"/>
  <c r="AH872" i="1" s="1"/>
  <c r="AE872" i="1"/>
  <c r="Q881" i="1"/>
  <c r="AG872" i="1" l="1"/>
  <c r="AI872" i="1"/>
  <c r="AD874" i="1"/>
  <c r="U874" i="1"/>
  <c r="T874" i="1"/>
  <c r="S875" i="1"/>
  <c r="R875" i="1"/>
  <c r="O876" i="1"/>
  <c r="AF873" i="1"/>
  <c r="AH873" i="1" s="1"/>
  <c r="AE873" i="1"/>
  <c r="Q882" i="1"/>
  <c r="T875" i="1" l="1"/>
  <c r="AD875" i="1"/>
  <c r="U875" i="1"/>
  <c r="AF874" i="1"/>
  <c r="AH874" i="1" s="1"/>
  <c r="AE874" i="1"/>
  <c r="O877" i="1"/>
  <c r="S876" i="1"/>
  <c r="R876" i="1"/>
  <c r="AI873" i="1"/>
  <c r="AG873" i="1"/>
  <c r="Q883" i="1"/>
  <c r="T876" i="1" l="1"/>
  <c r="O878" i="1"/>
  <c r="R877" i="1"/>
  <c r="S877" i="1"/>
  <c r="AD876" i="1"/>
  <c r="U876" i="1"/>
  <c r="AI874" i="1"/>
  <c r="AG874" i="1"/>
  <c r="AE875" i="1"/>
  <c r="AF875" i="1"/>
  <c r="AH875" i="1" s="1"/>
  <c r="Q884" i="1"/>
  <c r="AF876" i="1" l="1"/>
  <c r="AH876" i="1" s="1"/>
  <c r="AE876" i="1"/>
  <c r="AD877" i="1"/>
  <c r="U877" i="1"/>
  <c r="T877" i="1"/>
  <c r="AI875" i="1"/>
  <c r="AG875" i="1"/>
  <c r="R878" i="1"/>
  <c r="S878" i="1"/>
  <c r="O879" i="1"/>
  <c r="Q885" i="1"/>
  <c r="T878" i="1" l="1"/>
  <c r="AF877" i="1"/>
  <c r="AH877" i="1" s="1"/>
  <c r="AE877" i="1"/>
  <c r="O880" i="1"/>
  <c r="S879" i="1"/>
  <c r="R879" i="1"/>
  <c r="AD878" i="1"/>
  <c r="U878" i="1"/>
  <c r="AI876" i="1"/>
  <c r="AG876" i="1"/>
  <c r="Q886" i="1"/>
  <c r="T879" i="1" l="1"/>
  <c r="U879" i="1"/>
  <c r="AD879" i="1"/>
  <c r="AF878" i="1"/>
  <c r="AH878" i="1" s="1"/>
  <c r="AE878" i="1"/>
  <c r="R880" i="1"/>
  <c r="O881" i="1"/>
  <c r="S880" i="1"/>
  <c r="AI877" i="1"/>
  <c r="AG877" i="1"/>
  <c r="Q887" i="1"/>
  <c r="T880" i="1" l="1"/>
  <c r="AD880" i="1"/>
  <c r="U880" i="1"/>
  <c r="R881" i="1"/>
  <c r="S881" i="1"/>
  <c r="O882" i="1"/>
  <c r="AI878" i="1"/>
  <c r="AG878" i="1"/>
  <c r="AF879" i="1"/>
  <c r="AH879" i="1" s="1"/>
  <c r="AE879" i="1"/>
  <c r="Q888" i="1"/>
  <c r="S882" i="1" l="1"/>
  <c r="O883" i="1"/>
  <c r="R882" i="1"/>
  <c r="U881" i="1"/>
  <c r="AD881" i="1"/>
  <c r="T881" i="1"/>
  <c r="AI879" i="1"/>
  <c r="AG879" i="1"/>
  <c r="AF880" i="1"/>
  <c r="AH880" i="1" s="1"/>
  <c r="AE880" i="1"/>
  <c r="Q889" i="1"/>
  <c r="T882" i="1" l="1"/>
  <c r="AF881" i="1"/>
  <c r="AH881" i="1" s="1"/>
  <c r="AE881" i="1"/>
  <c r="S883" i="1"/>
  <c r="O884" i="1"/>
  <c r="R883" i="1"/>
  <c r="AI880" i="1"/>
  <c r="AG880" i="1"/>
  <c r="AD882" i="1"/>
  <c r="U882" i="1"/>
  <c r="Q890" i="1"/>
  <c r="T883" i="1" l="1"/>
  <c r="AF882" i="1"/>
  <c r="AH882" i="1" s="1"/>
  <c r="AE882" i="1"/>
  <c r="R884" i="1"/>
  <c r="O885" i="1"/>
  <c r="S884" i="1"/>
  <c r="U883" i="1"/>
  <c r="AD883" i="1"/>
  <c r="AG881" i="1"/>
  <c r="AI881" i="1"/>
  <c r="Q891" i="1"/>
  <c r="AE883" i="1" l="1"/>
  <c r="AF883" i="1"/>
  <c r="AH883" i="1" s="1"/>
  <c r="AD884" i="1"/>
  <c r="U884" i="1"/>
  <c r="S885" i="1"/>
  <c r="O886" i="1"/>
  <c r="R885" i="1"/>
  <c r="T884" i="1"/>
  <c r="AG882" i="1"/>
  <c r="AI882" i="1"/>
  <c r="Q892" i="1"/>
  <c r="T885" i="1" l="1"/>
  <c r="U885" i="1"/>
  <c r="AD885" i="1"/>
  <c r="AF884" i="1"/>
  <c r="AH884" i="1" s="1"/>
  <c r="AE884" i="1"/>
  <c r="AG883" i="1"/>
  <c r="AI883" i="1"/>
  <c r="R886" i="1"/>
  <c r="O887" i="1"/>
  <c r="S886" i="1"/>
  <c r="Q893" i="1"/>
  <c r="T886" i="1" l="1"/>
  <c r="AI884" i="1"/>
  <c r="AG884" i="1"/>
  <c r="AF885" i="1"/>
  <c r="AH885" i="1" s="1"/>
  <c r="AE885" i="1"/>
  <c r="S887" i="1"/>
  <c r="R887" i="1"/>
  <c r="O888" i="1"/>
  <c r="AD886" i="1"/>
  <c r="U886" i="1"/>
  <c r="Q894" i="1"/>
  <c r="AF886" i="1" l="1"/>
  <c r="AH886" i="1" s="1"/>
  <c r="AE886" i="1"/>
  <c r="R888" i="1"/>
  <c r="O889" i="1"/>
  <c r="S888" i="1"/>
  <c r="AD887" i="1"/>
  <c r="U887" i="1"/>
  <c r="T887" i="1"/>
  <c r="AI885" i="1"/>
  <c r="AG885" i="1"/>
  <c r="Q895" i="1"/>
  <c r="AD888" i="1" l="1"/>
  <c r="U888" i="1"/>
  <c r="S889" i="1"/>
  <c r="O890" i="1"/>
  <c r="R889" i="1"/>
  <c r="T888" i="1"/>
  <c r="AF887" i="1"/>
  <c r="AH887" i="1" s="1"/>
  <c r="AE887" i="1"/>
  <c r="AG886" i="1"/>
  <c r="AI886" i="1"/>
  <c r="Q896" i="1"/>
  <c r="T889" i="1" l="1"/>
  <c r="AI887" i="1"/>
  <c r="AG887" i="1"/>
  <c r="S890" i="1"/>
  <c r="R890" i="1"/>
  <c r="O891" i="1"/>
  <c r="AD889" i="1"/>
  <c r="U889" i="1"/>
  <c r="AF888" i="1"/>
  <c r="AH888" i="1" s="1"/>
  <c r="AE888" i="1"/>
  <c r="Q897" i="1"/>
  <c r="AI888" i="1" l="1"/>
  <c r="AG888" i="1"/>
  <c r="S891" i="1"/>
  <c r="R891" i="1"/>
  <c r="O892" i="1"/>
  <c r="T890" i="1"/>
  <c r="AD890" i="1"/>
  <c r="U890" i="1"/>
  <c r="AF889" i="1"/>
  <c r="AH889" i="1" s="1"/>
  <c r="AE889" i="1"/>
  <c r="Q898" i="1"/>
  <c r="T891" i="1" l="1"/>
  <c r="AF890" i="1"/>
  <c r="AH890" i="1" s="1"/>
  <c r="AE890" i="1"/>
  <c r="S892" i="1"/>
  <c r="O893" i="1"/>
  <c r="R892" i="1"/>
  <c r="AD891" i="1"/>
  <c r="U891" i="1"/>
  <c r="AI889" i="1"/>
  <c r="AG889" i="1"/>
  <c r="Q899" i="1"/>
  <c r="T892" i="1" l="1"/>
  <c r="O894" i="1"/>
  <c r="R893" i="1"/>
  <c r="S893" i="1"/>
  <c r="AD892" i="1"/>
  <c r="U892" i="1"/>
  <c r="AF891" i="1"/>
  <c r="AH891" i="1" s="1"/>
  <c r="AE891" i="1"/>
  <c r="AI890" i="1"/>
  <c r="AG890" i="1"/>
  <c r="Q900" i="1"/>
  <c r="AF892" i="1" l="1"/>
  <c r="AH892" i="1" s="1"/>
  <c r="AE892" i="1"/>
  <c r="AD893" i="1"/>
  <c r="U893" i="1"/>
  <c r="AG891" i="1"/>
  <c r="AI891" i="1"/>
  <c r="T893" i="1"/>
  <c r="R894" i="1"/>
  <c r="S894" i="1"/>
  <c r="O895" i="1"/>
  <c r="Q901" i="1"/>
  <c r="T894" i="1" l="1"/>
  <c r="AE893" i="1"/>
  <c r="AF893" i="1"/>
  <c r="AH893" i="1" s="1"/>
  <c r="R895" i="1"/>
  <c r="O896" i="1"/>
  <c r="S895" i="1"/>
  <c r="AD894" i="1"/>
  <c r="U894" i="1"/>
  <c r="AG892" i="1"/>
  <c r="AI892" i="1"/>
  <c r="Q902" i="1"/>
  <c r="AD895" i="1" l="1"/>
  <c r="U895" i="1"/>
  <c r="R896" i="1"/>
  <c r="S896" i="1"/>
  <c r="O897" i="1"/>
  <c r="T895" i="1"/>
  <c r="AG893" i="1"/>
  <c r="AI893" i="1"/>
  <c r="AE894" i="1"/>
  <c r="AF894" i="1"/>
  <c r="AH894" i="1" s="1"/>
  <c r="Q903" i="1"/>
  <c r="T896" i="1" l="1"/>
  <c r="S897" i="1"/>
  <c r="O898" i="1"/>
  <c r="R897" i="1"/>
  <c r="AD896" i="1"/>
  <c r="U896" i="1"/>
  <c r="AI894" i="1"/>
  <c r="AG894" i="1"/>
  <c r="AF895" i="1"/>
  <c r="AH895" i="1" s="1"/>
  <c r="AE895" i="1"/>
  <c r="Q904" i="1"/>
  <c r="T897" i="1" l="1"/>
  <c r="AF896" i="1"/>
  <c r="AH896" i="1" s="1"/>
  <c r="AE896" i="1"/>
  <c r="AG895" i="1"/>
  <c r="AI895" i="1"/>
  <c r="S898" i="1"/>
  <c r="R898" i="1"/>
  <c r="O899" i="1"/>
  <c r="AD897" i="1"/>
  <c r="U897" i="1"/>
  <c r="Q905" i="1"/>
  <c r="T898" i="1" l="1"/>
  <c r="S899" i="1"/>
  <c r="R899" i="1"/>
  <c r="O900" i="1"/>
  <c r="U898" i="1"/>
  <c r="AD898" i="1"/>
  <c r="AF897" i="1"/>
  <c r="AH897" i="1" s="1"/>
  <c r="AE897" i="1"/>
  <c r="AI896" i="1"/>
  <c r="AG896" i="1"/>
  <c r="Q906" i="1"/>
  <c r="T899" i="1" l="1"/>
  <c r="AF898" i="1"/>
  <c r="AH898" i="1" s="1"/>
  <c r="AE898" i="1"/>
  <c r="S900" i="1"/>
  <c r="R900" i="1"/>
  <c r="O901" i="1"/>
  <c r="AI897" i="1"/>
  <c r="AG897" i="1"/>
  <c r="AD899" i="1"/>
  <c r="U899" i="1"/>
  <c r="Q907" i="1"/>
  <c r="T900" i="1" l="1"/>
  <c r="AE899" i="1"/>
  <c r="AF899" i="1"/>
  <c r="AH899" i="1" s="1"/>
  <c r="S901" i="1"/>
  <c r="O902" i="1"/>
  <c r="R901" i="1"/>
  <c r="U900" i="1"/>
  <c r="AD900" i="1"/>
  <c r="AG898" i="1"/>
  <c r="AI898" i="1"/>
  <c r="Q908" i="1"/>
  <c r="T901" i="1" l="1"/>
  <c r="AF900" i="1"/>
  <c r="AH900" i="1" s="1"/>
  <c r="AE900" i="1"/>
  <c r="O903" i="1"/>
  <c r="R902" i="1"/>
  <c r="S902" i="1"/>
  <c r="AD901" i="1"/>
  <c r="U901" i="1"/>
  <c r="AI899" i="1"/>
  <c r="AG899" i="1"/>
  <c r="Q909" i="1"/>
  <c r="AD902" i="1" l="1"/>
  <c r="U902" i="1"/>
  <c r="T902" i="1"/>
  <c r="S903" i="1"/>
  <c r="O904" i="1"/>
  <c r="R903" i="1"/>
  <c r="AF901" i="1"/>
  <c r="AH901" i="1" s="1"/>
  <c r="AE901" i="1"/>
  <c r="AI900" i="1"/>
  <c r="AG900" i="1"/>
  <c r="Q910" i="1"/>
  <c r="T903" i="1" l="1"/>
  <c r="AI901" i="1"/>
  <c r="AG901" i="1"/>
  <c r="O905" i="1"/>
  <c r="R904" i="1"/>
  <c r="S904" i="1"/>
  <c r="AD903" i="1"/>
  <c r="U903" i="1"/>
  <c r="AF902" i="1"/>
  <c r="AH902" i="1" s="1"/>
  <c r="AE902" i="1"/>
  <c r="Q911" i="1"/>
  <c r="AI902" i="1" l="1"/>
  <c r="AG902" i="1"/>
  <c r="U904" i="1"/>
  <c r="AD904" i="1"/>
  <c r="AF903" i="1"/>
  <c r="AH903" i="1" s="1"/>
  <c r="AE903" i="1"/>
  <c r="T904" i="1"/>
  <c r="S905" i="1"/>
  <c r="O906" i="1"/>
  <c r="R905" i="1"/>
  <c r="Q912" i="1"/>
  <c r="AI903" i="1" l="1"/>
  <c r="AG903" i="1"/>
  <c r="AF904" i="1"/>
  <c r="AH904" i="1" s="1"/>
  <c r="AE904" i="1"/>
  <c r="T905" i="1"/>
  <c r="U905" i="1"/>
  <c r="AD905" i="1"/>
  <c r="R906" i="1"/>
  <c r="S906" i="1"/>
  <c r="O907" i="1"/>
  <c r="Q913" i="1"/>
  <c r="T906" i="1" l="1"/>
  <c r="AF905" i="1"/>
  <c r="AH905" i="1" s="1"/>
  <c r="AE905" i="1"/>
  <c r="AI904" i="1"/>
  <c r="AG904" i="1"/>
  <c r="S907" i="1"/>
  <c r="O908" i="1"/>
  <c r="R907" i="1"/>
  <c r="AD906" i="1"/>
  <c r="U906" i="1"/>
  <c r="Q914" i="1"/>
  <c r="T907" i="1" l="1"/>
  <c r="AD907" i="1"/>
  <c r="U907" i="1"/>
  <c r="AF906" i="1"/>
  <c r="AH906" i="1" s="1"/>
  <c r="AE906" i="1"/>
  <c r="R908" i="1"/>
  <c r="S908" i="1"/>
  <c r="O909" i="1"/>
  <c r="AG905" i="1"/>
  <c r="AI905" i="1"/>
  <c r="Q915" i="1"/>
  <c r="T908" i="1" l="1"/>
  <c r="S909" i="1"/>
  <c r="O910" i="1"/>
  <c r="R909" i="1"/>
  <c r="AG906" i="1"/>
  <c r="AI906" i="1"/>
  <c r="AD908" i="1"/>
  <c r="U908" i="1"/>
  <c r="AF907" i="1"/>
  <c r="AH907" i="1" s="1"/>
  <c r="AE907" i="1"/>
  <c r="Q916" i="1"/>
  <c r="T909" i="1" l="1"/>
  <c r="AG907" i="1"/>
  <c r="AI907" i="1"/>
  <c r="AF908" i="1"/>
  <c r="AH908" i="1" s="1"/>
  <c r="AE908" i="1"/>
  <c r="R910" i="1"/>
  <c r="S910" i="1"/>
  <c r="O911" i="1"/>
  <c r="AD909" i="1"/>
  <c r="U909" i="1"/>
  <c r="Q917" i="1"/>
  <c r="T910" i="1" l="1"/>
  <c r="AD910" i="1"/>
  <c r="U910" i="1"/>
  <c r="O912" i="1"/>
  <c r="S911" i="1"/>
  <c r="R911" i="1"/>
  <c r="AI908" i="1"/>
  <c r="AG908" i="1"/>
  <c r="AF909" i="1"/>
  <c r="AH909" i="1" s="1"/>
  <c r="AE909" i="1"/>
  <c r="Q918" i="1"/>
  <c r="T911" i="1" l="1"/>
  <c r="AI909" i="1"/>
  <c r="AG909" i="1"/>
  <c r="AD911" i="1"/>
  <c r="U911" i="1"/>
  <c r="S912" i="1"/>
  <c r="R912" i="1"/>
  <c r="O913" i="1"/>
  <c r="AF910" i="1"/>
  <c r="AH910" i="1" s="1"/>
  <c r="AE910" i="1"/>
  <c r="Q919" i="1"/>
  <c r="T912" i="1" l="1"/>
  <c r="R913" i="1"/>
  <c r="O914" i="1"/>
  <c r="S913" i="1"/>
  <c r="AF911" i="1"/>
  <c r="AH911" i="1" s="1"/>
  <c r="AE911" i="1"/>
  <c r="AI910" i="1"/>
  <c r="AG910" i="1"/>
  <c r="AD912" i="1"/>
  <c r="U912" i="1"/>
  <c r="Q920" i="1"/>
  <c r="AI911" i="1" l="1"/>
  <c r="AG911" i="1"/>
  <c r="AF912" i="1"/>
  <c r="AH912" i="1" s="1"/>
  <c r="AE912" i="1"/>
  <c r="AD913" i="1"/>
  <c r="U913" i="1"/>
  <c r="R914" i="1"/>
  <c r="O915" i="1"/>
  <c r="S914" i="1"/>
  <c r="T913" i="1"/>
  <c r="Q921" i="1"/>
  <c r="T914" i="1" l="1"/>
  <c r="S915" i="1"/>
  <c r="R915" i="1"/>
  <c r="O916" i="1"/>
  <c r="AI912" i="1"/>
  <c r="AG912" i="1"/>
  <c r="AF913" i="1"/>
  <c r="AH913" i="1" s="1"/>
  <c r="AE913" i="1"/>
  <c r="U914" i="1"/>
  <c r="AD914" i="1"/>
  <c r="Q922" i="1"/>
  <c r="T915" i="1" l="1"/>
  <c r="AI913" i="1"/>
  <c r="AG913" i="1"/>
  <c r="S916" i="1"/>
  <c r="R916" i="1"/>
  <c r="O917" i="1"/>
  <c r="AF914" i="1"/>
  <c r="AH914" i="1" s="1"/>
  <c r="AE914" i="1"/>
  <c r="AD915" i="1"/>
  <c r="U915" i="1"/>
  <c r="Q923" i="1"/>
  <c r="T916" i="1" l="1"/>
  <c r="AI914" i="1"/>
  <c r="AG914" i="1"/>
  <c r="S917" i="1"/>
  <c r="O918" i="1"/>
  <c r="R917" i="1"/>
  <c r="AE915" i="1"/>
  <c r="AF915" i="1"/>
  <c r="AH915" i="1" s="1"/>
  <c r="U916" i="1"/>
  <c r="AD916" i="1"/>
  <c r="Q924" i="1"/>
  <c r="T917" i="1" l="1"/>
  <c r="AI915" i="1"/>
  <c r="AG915" i="1"/>
  <c r="S918" i="1"/>
  <c r="O919" i="1"/>
  <c r="R918" i="1"/>
  <c r="AD917" i="1"/>
  <c r="U917" i="1"/>
  <c r="AF916" i="1"/>
  <c r="AH916" i="1" s="1"/>
  <c r="AE916" i="1"/>
  <c r="Q925" i="1"/>
  <c r="T918" i="1" l="1"/>
  <c r="S919" i="1"/>
  <c r="O920" i="1"/>
  <c r="R919" i="1"/>
  <c r="AI916" i="1"/>
  <c r="AG916" i="1"/>
  <c r="AD918" i="1"/>
  <c r="U918" i="1"/>
  <c r="AE917" i="1"/>
  <c r="AF917" i="1"/>
  <c r="AH917" i="1" s="1"/>
  <c r="Q926" i="1"/>
  <c r="T919" i="1" l="1"/>
  <c r="AF918" i="1"/>
  <c r="AH918" i="1" s="1"/>
  <c r="AE918" i="1"/>
  <c r="R920" i="1"/>
  <c r="O921" i="1"/>
  <c r="S920" i="1"/>
  <c r="AI917" i="1"/>
  <c r="AG917" i="1"/>
  <c r="AD919" i="1"/>
  <c r="U919" i="1"/>
  <c r="Q927" i="1"/>
  <c r="AD920" i="1" l="1"/>
  <c r="U920" i="1"/>
  <c r="O922" i="1"/>
  <c r="S921" i="1"/>
  <c r="R921" i="1"/>
  <c r="T920" i="1"/>
  <c r="AE919" i="1"/>
  <c r="AF919" i="1"/>
  <c r="AH919" i="1" s="1"/>
  <c r="AG918" i="1"/>
  <c r="AI918" i="1"/>
  <c r="Q928" i="1"/>
  <c r="AD921" i="1" l="1"/>
  <c r="U921" i="1"/>
  <c r="R922" i="1"/>
  <c r="O923" i="1"/>
  <c r="S922" i="1"/>
  <c r="AI919" i="1"/>
  <c r="AG919" i="1"/>
  <c r="T921" i="1"/>
  <c r="AF920" i="1"/>
  <c r="AH920" i="1" s="1"/>
  <c r="AE920" i="1"/>
  <c r="Q929" i="1"/>
  <c r="AD922" i="1" l="1"/>
  <c r="U922" i="1"/>
  <c r="S923" i="1"/>
  <c r="O924" i="1"/>
  <c r="R923" i="1"/>
  <c r="T922" i="1"/>
  <c r="AG920" i="1"/>
  <c r="AI920" i="1"/>
  <c r="AF921" i="1"/>
  <c r="AH921" i="1" s="1"/>
  <c r="AE921" i="1"/>
  <c r="Q930" i="1"/>
  <c r="T923" i="1" l="1"/>
  <c r="R924" i="1"/>
  <c r="S924" i="1"/>
  <c r="O925" i="1"/>
  <c r="AD923" i="1"/>
  <c r="U923" i="1"/>
  <c r="AI921" i="1"/>
  <c r="AG921" i="1"/>
  <c r="AF922" i="1"/>
  <c r="AH922" i="1" s="1"/>
  <c r="AE922" i="1"/>
  <c r="Q931" i="1"/>
  <c r="AF923" i="1" l="1"/>
  <c r="AH923" i="1" s="1"/>
  <c r="AE923" i="1"/>
  <c r="O926" i="1"/>
  <c r="R925" i="1"/>
  <c r="S925" i="1"/>
  <c r="AI922" i="1"/>
  <c r="AG922" i="1"/>
  <c r="AD924" i="1"/>
  <c r="U924" i="1"/>
  <c r="T924" i="1"/>
  <c r="Q932" i="1"/>
  <c r="T925" i="1" l="1"/>
  <c r="AF924" i="1"/>
  <c r="AH924" i="1" s="1"/>
  <c r="AE924" i="1"/>
  <c r="AD925" i="1"/>
  <c r="U925" i="1"/>
  <c r="O927" i="1"/>
  <c r="S926" i="1"/>
  <c r="R926" i="1"/>
  <c r="AI923" i="1"/>
  <c r="AG923" i="1"/>
  <c r="Q933" i="1"/>
  <c r="T926" i="1" l="1"/>
  <c r="AD926" i="1"/>
  <c r="U926" i="1"/>
  <c r="O928" i="1"/>
  <c r="S927" i="1"/>
  <c r="R927" i="1"/>
  <c r="AF925" i="1"/>
  <c r="AH925" i="1" s="1"/>
  <c r="AE925" i="1"/>
  <c r="AI924" i="1"/>
  <c r="AG924" i="1"/>
  <c r="Q934" i="1"/>
  <c r="T927" i="1" l="1"/>
  <c r="AI925" i="1"/>
  <c r="AG925" i="1"/>
  <c r="AD927" i="1"/>
  <c r="U927" i="1"/>
  <c r="R928" i="1"/>
  <c r="S928" i="1"/>
  <c r="O929" i="1"/>
  <c r="AF926" i="1"/>
  <c r="AH926" i="1" s="1"/>
  <c r="AE926" i="1"/>
  <c r="Q935" i="1"/>
  <c r="T928" i="1" l="1"/>
  <c r="AI926" i="1"/>
  <c r="AG926" i="1"/>
  <c r="AF927" i="1"/>
  <c r="AH927" i="1" s="1"/>
  <c r="AE927" i="1"/>
  <c r="AD928" i="1"/>
  <c r="U928" i="1"/>
  <c r="S929" i="1"/>
  <c r="O930" i="1"/>
  <c r="R929" i="1"/>
  <c r="Q936" i="1"/>
  <c r="AE928" i="1" l="1"/>
  <c r="AF928" i="1"/>
  <c r="AH928" i="1" s="1"/>
  <c r="AG927" i="1"/>
  <c r="AI927" i="1"/>
  <c r="T929" i="1"/>
  <c r="AD929" i="1"/>
  <c r="U929" i="1"/>
  <c r="R930" i="1"/>
  <c r="S930" i="1"/>
  <c r="O931" i="1"/>
  <c r="Q937" i="1"/>
  <c r="T930" i="1" l="1"/>
  <c r="AF929" i="1"/>
  <c r="AH929" i="1" s="1"/>
  <c r="AE929" i="1"/>
  <c r="O932" i="1"/>
  <c r="S931" i="1"/>
  <c r="R931" i="1"/>
  <c r="AG928" i="1"/>
  <c r="AI928" i="1"/>
  <c r="AD930" i="1"/>
  <c r="U930" i="1"/>
  <c r="Q938" i="1"/>
  <c r="T931" i="1" l="1"/>
  <c r="AF930" i="1"/>
  <c r="AH930" i="1" s="1"/>
  <c r="AE930" i="1"/>
  <c r="AD931" i="1"/>
  <c r="U931" i="1"/>
  <c r="S932" i="1"/>
  <c r="O933" i="1"/>
  <c r="R932" i="1"/>
  <c r="AI929" i="1"/>
  <c r="AG929" i="1"/>
  <c r="Q939" i="1"/>
  <c r="T932" i="1" l="1"/>
  <c r="R933" i="1"/>
  <c r="O934" i="1"/>
  <c r="S933" i="1"/>
  <c r="U932" i="1"/>
  <c r="AD932" i="1"/>
  <c r="AF931" i="1"/>
  <c r="AH931" i="1" s="1"/>
  <c r="AE931" i="1"/>
  <c r="AI930" i="1"/>
  <c r="AG930" i="1"/>
  <c r="Q940" i="1"/>
  <c r="AF932" i="1" l="1"/>
  <c r="AH932" i="1" s="1"/>
  <c r="AE932" i="1"/>
  <c r="AI931" i="1"/>
  <c r="AG931" i="1"/>
  <c r="AD933" i="1"/>
  <c r="U933" i="1"/>
  <c r="S934" i="1"/>
  <c r="O935" i="1"/>
  <c r="R934" i="1"/>
  <c r="T933" i="1"/>
  <c r="Q941" i="1"/>
  <c r="AF933" i="1" l="1"/>
  <c r="AH933" i="1" s="1"/>
  <c r="AE933" i="1"/>
  <c r="AD934" i="1"/>
  <c r="U934" i="1"/>
  <c r="S935" i="1"/>
  <c r="O936" i="1"/>
  <c r="R935" i="1"/>
  <c r="T934" i="1"/>
  <c r="AG932" i="1"/>
  <c r="AI932" i="1"/>
  <c r="Q942" i="1"/>
  <c r="T935" i="1" l="1"/>
  <c r="S936" i="1"/>
  <c r="R936" i="1"/>
  <c r="T936" i="1" s="1"/>
  <c r="O937" i="1"/>
  <c r="AD935" i="1"/>
  <c r="U935" i="1"/>
  <c r="AF934" i="1"/>
  <c r="AH934" i="1" s="1"/>
  <c r="AE934" i="1"/>
  <c r="AI933" i="1"/>
  <c r="AG933" i="1"/>
  <c r="Q943" i="1"/>
  <c r="AG934" i="1" l="1"/>
  <c r="AI934" i="1"/>
  <c r="AF935" i="1"/>
  <c r="AH935" i="1" s="1"/>
  <c r="AE935" i="1"/>
  <c r="S937" i="1"/>
  <c r="O938" i="1"/>
  <c r="R937" i="1"/>
  <c r="AD936" i="1"/>
  <c r="U936" i="1"/>
  <c r="Q944" i="1"/>
  <c r="T937" i="1" l="1"/>
  <c r="AD937" i="1"/>
  <c r="U937" i="1"/>
  <c r="AI935" i="1"/>
  <c r="AG935" i="1"/>
  <c r="AF936" i="1"/>
  <c r="AH936" i="1" s="1"/>
  <c r="AE936" i="1"/>
  <c r="S938" i="1"/>
  <c r="R938" i="1"/>
  <c r="O939" i="1"/>
  <c r="Q945" i="1"/>
  <c r="T938" i="1" l="1"/>
  <c r="AI936" i="1"/>
  <c r="AG936" i="1"/>
  <c r="AD938" i="1"/>
  <c r="U938" i="1"/>
  <c r="O940" i="1"/>
  <c r="S939" i="1"/>
  <c r="R939" i="1"/>
  <c r="AF937" i="1"/>
  <c r="AH937" i="1" s="1"/>
  <c r="AE937" i="1"/>
  <c r="Q946" i="1"/>
  <c r="T939" i="1" l="1"/>
  <c r="AG937" i="1"/>
  <c r="AI937" i="1"/>
  <c r="AD939" i="1"/>
  <c r="U939" i="1"/>
  <c r="R940" i="1"/>
  <c r="O941" i="1"/>
  <c r="S940" i="1"/>
  <c r="AF938" i="1"/>
  <c r="AH938" i="1" s="1"/>
  <c r="AE938" i="1"/>
  <c r="Q947" i="1"/>
  <c r="R941" i="1" l="1"/>
  <c r="S941" i="1"/>
  <c r="O942" i="1"/>
  <c r="T940" i="1"/>
  <c r="AG938" i="1"/>
  <c r="AI938" i="1"/>
  <c r="AF939" i="1"/>
  <c r="AH939" i="1" s="1"/>
  <c r="AE939" i="1"/>
  <c r="AD940" i="1"/>
  <c r="U940" i="1"/>
  <c r="Q948" i="1"/>
  <c r="AI939" i="1" l="1"/>
  <c r="AG939" i="1"/>
  <c r="R942" i="1"/>
  <c r="S942" i="1"/>
  <c r="O943" i="1"/>
  <c r="AD941" i="1"/>
  <c r="U941" i="1"/>
  <c r="AF940" i="1"/>
  <c r="AH940" i="1" s="1"/>
  <c r="AE940" i="1"/>
  <c r="T941" i="1"/>
  <c r="Q949" i="1"/>
  <c r="R943" i="1" l="1"/>
  <c r="O944" i="1"/>
  <c r="S943" i="1"/>
  <c r="AG940" i="1"/>
  <c r="AI940" i="1"/>
  <c r="AD942" i="1"/>
  <c r="U942" i="1"/>
  <c r="T942" i="1"/>
  <c r="AF941" i="1"/>
  <c r="AH941" i="1" s="1"/>
  <c r="AE941" i="1"/>
  <c r="Q950" i="1"/>
  <c r="AF942" i="1" l="1"/>
  <c r="AH942" i="1" s="1"/>
  <c r="AE942" i="1"/>
  <c r="U943" i="1"/>
  <c r="AD943" i="1"/>
  <c r="O945" i="1"/>
  <c r="S944" i="1"/>
  <c r="R944" i="1"/>
  <c r="AI941" i="1"/>
  <c r="AG941" i="1"/>
  <c r="T943" i="1"/>
  <c r="Q951" i="1"/>
  <c r="T944" i="1" l="1"/>
  <c r="R945" i="1"/>
  <c r="O946" i="1"/>
  <c r="S945" i="1"/>
  <c r="AF943" i="1"/>
  <c r="AH943" i="1" s="1"/>
  <c r="AE943" i="1"/>
  <c r="U944" i="1"/>
  <c r="AD944" i="1"/>
  <c r="AI942" i="1"/>
  <c r="AG942" i="1"/>
  <c r="Q952" i="1"/>
  <c r="AG943" i="1" l="1"/>
  <c r="AI943" i="1"/>
  <c r="AF944" i="1"/>
  <c r="AH944" i="1" s="1"/>
  <c r="AE944" i="1"/>
  <c r="U945" i="1"/>
  <c r="AD945" i="1"/>
  <c r="S946" i="1"/>
  <c r="O947" i="1"/>
  <c r="R946" i="1"/>
  <c r="T945" i="1"/>
  <c r="Q953" i="1"/>
  <c r="AF945" i="1" l="1"/>
  <c r="AH945" i="1" s="1"/>
  <c r="AE945" i="1"/>
  <c r="R947" i="1"/>
  <c r="O948" i="1"/>
  <c r="S947" i="1"/>
  <c r="AI944" i="1"/>
  <c r="AG944" i="1"/>
  <c r="AD946" i="1"/>
  <c r="U946" i="1"/>
  <c r="T946" i="1"/>
  <c r="Q954" i="1"/>
  <c r="AD947" i="1" l="1"/>
  <c r="U947" i="1"/>
  <c r="R948" i="1"/>
  <c r="S948" i="1"/>
  <c r="O949" i="1"/>
  <c r="T947" i="1"/>
  <c r="AF946" i="1"/>
  <c r="AH946" i="1" s="1"/>
  <c r="AE946" i="1"/>
  <c r="AI945" i="1"/>
  <c r="AG945" i="1"/>
  <c r="Q955" i="1"/>
  <c r="S949" i="1" l="1"/>
  <c r="O950" i="1"/>
  <c r="R949" i="1"/>
  <c r="AD948" i="1"/>
  <c r="U948" i="1"/>
  <c r="T948" i="1"/>
  <c r="AI946" i="1"/>
  <c r="AG946" i="1"/>
  <c r="AF947" i="1"/>
  <c r="AH947" i="1" s="1"/>
  <c r="AE947" i="1"/>
  <c r="Q956" i="1"/>
  <c r="T949" i="1" l="1"/>
  <c r="AF948" i="1"/>
  <c r="AH948" i="1" s="1"/>
  <c r="AE948" i="1"/>
  <c r="R950" i="1"/>
  <c r="S950" i="1"/>
  <c r="O951" i="1"/>
  <c r="AI947" i="1"/>
  <c r="AG947" i="1"/>
  <c r="AD949" i="1"/>
  <c r="U949" i="1"/>
  <c r="Q957" i="1"/>
  <c r="S951" i="1" l="1"/>
  <c r="O952" i="1"/>
  <c r="R951" i="1"/>
  <c r="AD950" i="1"/>
  <c r="U950" i="1"/>
  <c r="T950" i="1"/>
  <c r="AF949" i="1"/>
  <c r="AH949" i="1" s="1"/>
  <c r="AE949" i="1"/>
  <c r="AI948" i="1"/>
  <c r="AG948" i="1"/>
  <c r="Q958" i="1"/>
  <c r="T951" i="1" l="1"/>
  <c r="AF950" i="1"/>
  <c r="AH950" i="1" s="1"/>
  <c r="AE950" i="1"/>
  <c r="S952" i="1"/>
  <c r="R952" i="1"/>
  <c r="O953" i="1"/>
  <c r="AG949" i="1"/>
  <c r="AI949" i="1"/>
  <c r="U951" i="1"/>
  <c r="AD951" i="1"/>
  <c r="Q959" i="1"/>
  <c r="T952" i="1" l="1"/>
  <c r="S953" i="1"/>
  <c r="O954" i="1"/>
  <c r="R953" i="1"/>
  <c r="AD952" i="1"/>
  <c r="U952" i="1"/>
  <c r="AF951" i="1"/>
  <c r="AH951" i="1" s="1"/>
  <c r="AE951" i="1"/>
  <c r="AG950" i="1"/>
  <c r="AI950" i="1"/>
  <c r="Q960" i="1"/>
  <c r="T953" i="1" l="1"/>
  <c r="AF952" i="1"/>
  <c r="AH952" i="1" s="1"/>
  <c r="AE952" i="1"/>
  <c r="AI951" i="1"/>
  <c r="AG951" i="1"/>
  <c r="S954" i="1"/>
  <c r="O955" i="1"/>
  <c r="R954" i="1"/>
  <c r="AD953" i="1"/>
  <c r="U953" i="1"/>
  <c r="Q961" i="1"/>
  <c r="T954" i="1" l="1"/>
  <c r="AE953" i="1"/>
  <c r="AF953" i="1"/>
  <c r="AH953" i="1" s="1"/>
  <c r="AD954" i="1"/>
  <c r="U954" i="1"/>
  <c r="S955" i="1"/>
  <c r="O956" i="1"/>
  <c r="R955" i="1"/>
  <c r="AI952" i="1"/>
  <c r="AG952" i="1"/>
  <c r="Q962" i="1"/>
  <c r="T955" i="1" l="1"/>
  <c r="S956" i="1"/>
  <c r="R956" i="1"/>
  <c r="O957" i="1"/>
  <c r="AD955" i="1"/>
  <c r="U955" i="1"/>
  <c r="AF954" i="1"/>
  <c r="AH954" i="1" s="1"/>
  <c r="AE954" i="1"/>
  <c r="AI953" i="1"/>
  <c r="AG953" i="1"/>
  <c r="Q963" i="1"/>
  <c r="T956" i="1" l="1"/>
  <c r="AF955" i="1"/>
  <c r="AH955" i="1" s="1"/>
  <c r="AE955" i="1"/>
  <c r="R957" i="1"/>
  <c r="O958" i="1"/>
  <c r="S957" i="1"/>
  <c r="AI954" i="1"/>
  <c r="AG954" i="1"/>
  <c r="U956" i="1"/>
  <c r="AD956" i="1"/>
  <c r="Q964" i="1"/>
  <c r="U957" i="1" l="1"/>
  <c r="AD957" i="1"/>
  <c r="R958" i="1"/>
  <c r="S958" i="1"/>
  <c r="O959" i="1"/>
  <c r="T957" i="1"/>
  <c r="AF956" i="1"/>
  <c r="AH956" i="1" s="1"/>
  <c r="AE956" i="1"/>
  <c r="AI955" i="1"/>
  <c r="AG955" i="1"/>
  <c r="Q965" i="1"/>
  <c r="AG956" i="1" l="1"/>
  <c r="AI956" i="1"/>
  <c r="O960" i="1"/>
  <c r="S959" i="1"/>
  <c r="R959" i="1"/>
  <c r="AD958" i="1"/>
  <c r="U958" i="1"/>
  <c r="T958" i="1"/>
  <c r="AF957" i="1"/>
  <c r="AH957" i="1" s="1"/>
  <c r="AE957" i="1"/>
  <c r="Q966" i="1"/>
  <c r="T959" i="1" l="1"/>
  <c r="AF958" i="1"/>
  <c r="AH958" i="1" s="1"/>
  <c r="AE958" i="1"/>
  <c r="AD959" i="1"/>
  <c r="U959" i="1"/>
  <c r="O961" i="1"/>
  <c r="S960" i="1"/>
  <c r="R960" i="1"/>
  <c r="AI957" i="1"/>
  <c r="AG957" i="1"/>
  <c r="Q967" i="1"/>
  <c r="T960" i="1" l="1"/>
  <c r="S961" i="1"/>
  <c r="O962" i="1"/>
  <c r="R961" i="1"/>
  <c r="T961" i="1" s="1"/>
  <c r="AF959" i="1"/>
  <c r="AH959" i="1" s="1"/>
  <c r="AE959" i="1"/>
  <c r="AD960" i="1"/>
  <c r="U960" i="1"/>
  <c r="AI958" i="1"/>
  <c r="AG958" i="1"/>
  <c r="Q968" i="1"/>
  <c r="AI959" i="1" l="1"/>
  <c r="AG959" i="1"/>
  <c r="AF960" i="1"/>
  <c r="AH960" i="1" s="1"/>
  <c r="AE960" i="1"/>
  <c r="R962" i="1"/>
  <c r="S962" i="1"/>
  <c r="O963" i="1"/>
  <c r="AD961" i="1"/>
  <c r="U961" i="1"/>
  <c r="Q969" i="1"/>
  <c r="O964" i="1" l="1"/>
  <c r="S963" i="1"/>
  <c r="R963" i="1"/>
  <c r="AD962" i="1"/>
  <c r="U962" i="1"/>
  <c r="T962" i="1"/>
  <c r="AI960" i="1"/>
  <c r="AG960" i="1"/>
  <c r="AF961" i="1"/>
  <c r="AH961" i="1" s="1"/>
  <c r="AE961" i="1"/>
  <c r="Q970" i="1"/>
  <c r="T963" i="1" l="1"/>
  <c r="AF962" i="1"/>
  <c r="AH962" i="1" s="1"/>
  <c r="AE962" i="1"/>
  <c r="AD963" i="1"/>
  <c r="U963" i="1"/>
  <c r="AI961" i="1"/>
  <c r="AG961" i="1"/>
  <c r="O965" i="1"/>
  <c r="R964" i="1"/>
  <c r="S964" i="1"/>
  <c r="Q971" i="1"/>
  <c r="T964" i="1" l="1"/>
  <c r="R965" i="1"/>
  <c r="S965" i="1"/>
  <c r="O966" i="1"/>
  <c r="AF963" i="1"/>
  <c r="AH963" i="1" s="1"/>
  <c r="AE963" i="1"/>
  <c r="AD964" i="1"/>
  <c r="U964" i="1"/>
  <c r="AI962" i="1"/>
  <c r="AG962" i="1"/>
  <c r="Q972" i="1"/>
  <c r="AI963" i="1" l="1"/>
  <c r="AG963" i="1"/>
  <c r="AF964" i="1"/>
  <c r="AH964" i="1" s="1"/>
  <c r="AE964" i="1"/>
  <c r="R966" i="1"/>
  <c r="O967" i="1"/>
  <c r="S966" i="1"/>
  <c r="AD965" i="1"/>
  <c r="U965" i="1"/>
  <c r="T965" i="1"/>
  <c r="Q973" i="1"/>
  <c r="T966" i="1" l="1"/>
  <c r="S967" i="1"/>
  <c r="O968" i="1"/>
  <c r="R967" i="1"/>
  <c r="T967" i="1" s="1"/>
  <c r="U966" i="1"/>
  <c r="AD966" i="1"/>
  <c r="AI964" i="1"/>
  <c r="AG964" i="1"/>
  <c r="AF965" i="1"/>
  <c r="AH965" i="1" s="1"/>
  <c r="AE965" i="1"/>
  <c r="Q974" i="1"/>
  <c r="AF966" i="1" l="1"/>
  <c r="AH966" i="1" s="1"/>
  <c r="AE966" i="1"/>
  <c r="AI965" i="1"/>
  <c r="AG965" i="1"/>
  <c r="S968" i="1"/>
  <c r="R968" i="1"/>
  <c r="O969" i="1"/>
  <c r="AD967" i="1"/>
  <c r="U967" i="1"/>
  <c r="Q975" i="1"/>
  <c r="T968" i="1" l="1"/>
  <c r="AF967" i="1"/>
  <c r="AH967" i="1" s="1"/>
  <c r="AE967" i="1"/>
  <c r="AD968" i="1"/>
  <c r="U968" i="1"/>
  <c r="R969" i="1"/>
  <c r="O970" i="1"/>
  <c r="S969" i="1"/>
  <c r="AG966" i="1"/>
  <c r="AI966" i="1"/>
  <c r="Q976" i="1"/>
  <c r="T969" i="1" l="1"/>
  <c r="AF968" i="1"/>
  <c r="AH968" i="1" s="1"/>
  <c r="AE968" i="1"/>
  <c r="AD969" i="1"/>
  <c r="U969" i="1"/>
  <c r="S970" i="1"/>
  <c r="R970" i="1"/>
  <c r="O971" i="1"/>
  <c r="AG967" i="1"/>
  <c r="AI967" i="1"/>
  <c r="Q977" i="1"/>
  <c r="AD970" i="1" l="1"/>
  <c r="U970" i="1"/>
  <c r="S971" i="1"/>
  <c r="O972" i="1"/>
  <c r="R971" i="1"/>
  <c r="T971" i="1" s="1"/>
  <c r="AE969" i="1"/>
  <c r="AF969" i="1"/>
  <c r="AH969" i="1" s="1"/>
  <c r="T970" i="1"/>
  <c r="AI968" i="1"/>
  <c r="AG968" i="1"/>
  <c r="Q978" i="1"/>
  <c r="O973" i="1" l="1"/>
  <c r="S972" i="1"/>
  <c r="R972" i="1"/>
  <c r="AG969" i="1"/>
  <c r="AI969" i="1"/>
  <c r="U971" i="1"/>
  <c r="AD971" i="1"/>
  <c r="AF970" i="1"/>
  <c r="AH970" i="1" s="1"/>
  <c r="AE970" i="1"/>
  <c r="Q979" i="1"/>
  <c r="T972" i="1" l="1"/>
  <c r="AI970" i="1"/>
  <c r="AG970" i="1"/>
  <c r="AD972" i="1"/>
  <c r="U972" i="1"/>
  <c r="AF971" i="1"/>
  <c r="AH971" i="1" s="1"/>
  <c r="AE971" i="1"/>
  <c r="R973" i="1"/>
  <c r="O974" i="1"/>
  <c r="S973" i="1"/>
  <c r="Q980" i="1"/>
  <c r="T973" i="1" l="1"/>
  <c r="AG971" i="1"/>
  <c r="AI971" i="1"/>
  <c r="S974" i="1"/>
  <c r="O975" i="1"/>
  <c r="R974" i="1"/>
  <c r="AE972" i="1"/>
  <c r="AF972" i="1"/>
  <c r="AH972" i="1" s="1"/>
  <c r="AD973" i="1"/>
  <c r="U973" i="1"/>
  <c r="Q981" i="1"/>
  <c r="T974" i="1" l="1"/>
  <c r="AF973" i="1"/>
  <c r="AH973" i="1" s="1"/>
  <c r="AE973" i="1"/>
  <c r="S975" i="1"/>
  <c r="R975" i="1"/>
  <c r="O976" i="1"/>
  <c r="AD974" i="1"/>
  <c r="U974" i="1"/>
  <c r="AI972" i="1"/>
  <c r="AG972" i="1"/>
  <c r="Q982" i="1"/>
  <c r="T975" i="1" l="1"/>
  <c r="AE974" i="1"/>
  <c r="AF974" i="1"/>
  <c r="AH974" i="1" s="1"/>
  <c r="R976" i="1"/>
  <c r="O977" i="1"/>
  <c r="S976" i="1"/>
  <c r="U975" i="1"/>
  <c r="AD975" i="1"/>
  <c r="AG973" i="1"/>
  <c r="AI973" i="1"/>
  <c r="Q983" i="1"/>
  <c r="AD976" i="1" l="1"/>
  <c r="U976" i="1"/>
  <c r="O978" i="1"/>
  <c r="S977" i="1"/>
  <c r="R977" i="1"/>
  <c r="T976" i="1"/>
  <c r="AG974" i="1"/>
  <c r="AI974" i="1"/>
  <c r="AF975" i="1"/>
  <c r="AH975" i="1" s="1"/>
  <c r="AE975" i="1"/>
  <c r="Q984" i="1"/>
  <c r="T977" i="1" l="1"/>
  <c r="U977" i="1"/>
  <c r="AD977" i="1"/>
  <c r="R978" i="1"/>
  <c r="S978" i="1"/>
  <c r="O979" i="1"/>
  <c r="AG975" i="1"/>
  <c r="AI975" i="1"/>
  <c r="AF976" i="1"/>
  <c r="AH976" i="1" s="1"/>
  <c r="AE976" i="1"/>
  <c r="Q985" i="1"/>
  <c r="R979" i="1" l="1"/>
  <c r="S979" i="1"/>
  <c r="O980" i="1"/>
  <c r="AD978" i="1"/>
  <c r="U978" i="1"/>
  <c r="AG976" i="1"/>
  <c r="AI976" i="1"/>
  <c r="T978" i="1"/>
  <c r="AF977" i="1"/>
  <c r="AH977" i="1" s="1"/>
  <c r="AE977" i="1"/>
  <c r="Q986" i="1"/>
  <c r="AF978" i="1" l="1"/>
  <c r="AH978" i="1" s="1"/>
  <c r="AE978" i="1"/>
  <c r="O981" i="1"/>
  <c r="S980" i="1"/>
  <c r="R980" i="1"/>
  <c r="AD979" i="1"/>
  <c r="U979" i="1"/>
  <c r="AG977" i="1"/>
  <c r="AI977" i="1"/>
  <c r="T979" i="1"/>
  <c r="Q987" i="1"/>
  <c r="T980" i="1" l="1"/>
  <c r="U980" i="1"/>
  <c r="AD980" i="1"/>
  <c r="AF979" i="1"/>
  <c r="AH979" i="1" s="1"/>
  <c r="AE979" i="1"/>
  <c r="O982" i="1"/>
  <c r="S981" i="1"/>
  <c r="R981" i="1"/>
  <c r="AG978" i="1"/>
  <c r="AI978" i="1"/>
  <c r="Q988" i="1"/>
  <c r="AD981" i="1" l="1"/>
  <c r="U981" i="1"/>
  <c r="R982" i="1"/>
  <c r="S982" i="1"/>
  <c r="O983" i="1"/>
  <c r="AI979" i="1"/>
  <c r="AG979" i="1"/>
  <c r="T981" i="1"/>
  <c r="AF980" i="1"/>
  <c r="AH980" i="1" s="1"/>
  <c r="AE980" i="1"/>
  <c r="Q989" i="1"/>
  <c r="O984" i="1" l="1"/>
  <c r="R983" i="1"/>
  <c r="S983" i="1"/>
  <c r="U982" i="1"/>
  <c r="AD982" i="1"/>
  <c r="T982" i="1"/>
  <c r="AI980" i="1"/>
  <c r="AG980" i="1"/>
  <c r="AF981" i="1"/>
  <c r="AH981" i="1" s="1"/>
  <c r="AE981" i="1"/>
  <c r="Q990" i="1"/>
  <c r="AF982" i="1" l="1"/>
  <c r="AH982" i="1" s="1"/>
  <c r="AE982" i="1"/>
  <c r="U983" i="1"/>
  <c r="AD983" i="1"/>
  <c r="T983" i="1"/>
  <c r="AG981" i="1"/>
  <c r="AI981" i="1"/>
  <c r="R984" i="1"/>
  <c r="O985" i="1"/>
  <c r="S984" i="1"/>
  <c r="Q991" i="1"/>
  <c r="T984" i="1" l="1"/>
  <c r="AF983" i="1"/>
  <c r="AH983" i="1" s="1"/>
  <c r="AE983" i="1"/>
  <c r="AD984" i="1"/>
  <c r="U984" i="1"/>
  <c r="O986" i="1"/>
  <c r="S985" i="1"/>
  <c r="R985" i="1"/>
  <c r="AG982" i="1"/>
  <c r="AI982" i="1"/>
  <c r="Q992" i="1"/>
  <c r="T985" i="1" l="1"/>
  <c r="S986" i="1"/>
  <c r="O987" i="1"/>
  <c r="R986" i="1"/>
  <c r="AD985" i="1"/>
  <c r="U985" i="1"/>
  <c r="AF984" i="1"/>
  <c r="AH984" i="1" s="1"/>
  <c r="AE984" i="1"/>
  <c r="AI983" i="1"/>
  <c r="AG983" i="1"/>
  <c r="Q993" i="1"/>
  <c r="T986" i="1" l="1"/>
  <c r="AE985" i="1"/>
  <c r="AF985" i="1"/>
  <c r="AH985" i="1" s="1"/>
  <c r="AI984" i="1"/>
  <c r="AG984" i="1"/>
  <c r="R987" i="1"/>
  <c r="S987" i="1"/>
  <c r="O988" i="1"/>
  <c r="AD986" i="1"/>
  <c r="U986" i="1"/>
  <c r="Q994" i="1"/>
  <c r="S988" i="1" l="1"/>
  <c r="O989" i="1"/>
  <c r="R988" i="1"/>
  <c r="AF986" i="1"/>
  <c r="AH986" i="1" s="1"/>
  <c r="AE986" i="1"/>
  <c r="T987" i="1"/>
  <c r="AG985" i="1"/>
  <c r="AI985" i="1"/>
  <c r="AD987" i="1"/>
  <c r="U987" i="1"/>
  <c r="Q995" i="1"/>
  <c r="T988" i="1" l="1"/>
  <c r="AI986" i="1"/>
  <c r="AG986" i="1"/>
  <c r="S989" i="1"/>
  <c r="R989" i="1"/>
  <c r="O990" i="1"/>
  <c r="AF987" i="1"/>
  <c r="AH987" i="1" s="1"/>
  <c r="AE987" i="1"/>
  <c r="U988" i="1"/>
  <c r="AD988" i="1"/>
  <c r="Q996" i="1"/>
  <c r="T989" i="1" l="1"/>
  <c r="AI987" i="1"/>
  <c r="AG987" i="1"/>
  <c r="S990" i="1"/>
  <c r="O991" i="1"/>
  <c r="R990" i="1"/>
  <c r="U989" i="1"/>
  <c r="AD989" i="1"/>
  <c r="AF988" i="1"/>
  <c r="AH988" i="1" s="1"/>
  <c r="AE988" i="1"/>
  <c r="Q997" i="1"/>
  <c r="T990" i="1" l="1"/>
  <c r="AF989" i="1"/>
  <c r="AH989" i="1" s="1"/>
  <c r="AE989" i="1"/>
  <c r="S991" i="1"/>
  <c r="O992" i="1"/>
  <c r="R991" i="1"/>
  <c r="AD990" i="1"/>
  <c r="U990" i="1"/>
  <c r="AG988" i="1"/>
  <c r="AI988" i="1"/>
  <c r="Q998" i="1"/>
  <c r="T991" i="1" l="1"/>
  <c r="AF990" i="1"/>
  <c r="AH990" i="1" s="1"/>
  <c r="AE990" i="1"/>
  <c r="O993" i="1"/>
  <c r="R992" i="1"/>
  <c r="S992" i="1"/>
  <c r="AD991" i="1"/>
  <c r="U991" i="1"/>
  <c r="AG989" i="1"/>
  <c r="AI989" i="1"/>
  <c r="Q999" i="1"/>
  <c r="T992" i="1" l="1"/>
  <c r="AF991" i="1"/>
  <c r="AH991" i="1" s="1"/>
  <c r="AE991" i="1"/>
  <c r="AD992" i="1"/>
  <c r="U992" i="1"/>
  <c r="O994" i="1"/>
  <c r="S993" i="1"/>
  <c r="R993" i="1"/>
  <c r="AG990" i="1"/>
  <c r="AI990" i="1"/>
  <c r="Q1000" i="1"/>
  <c r="T993" i="1" l="1"/>
  <c r="O995" i="1"/>
  <c r="R994" i="1"/>
  <c r="S994" i="1"/>
  <c r="AF992" i="1"/>
  <c r="AH992" i="1" s="1"/>
  <c r="AE992" i="1"/>
  <c r="AD993" i="1"/>
  <c r="U993" i="1"/>
  <c r="AG991" i="1"/>
  <c r="AI991" i="1"/>
  <c r="Q1001" i="1"/>
  <c r="AG992" i="1" l="1"/>
  <c r="AI992" i="1"/>
  <c r="AD994" i="1"/>
  <c r="U994" i="1"/>
  <c r="T994" i="1"/>
  <c r="AF993" i="1"/>
  <c r="AH993" i="1" s="1"/>
  <c r="AE993" i="1"/>
  <c r="R995" i="1"/>
  <c r="T995" i="1" s="1"/>
  <c r="O996" i="1"/>
  <c r="S995" i="1"/>
  <c r="Q1002" i="1"/>
  <c r="AI993" i="1" l="1"/>
  <c r="AG993" i="1"/>
  <c r="AF994" i="1"/>
  <c r="AH994" i="1" s="1"/>
  <c r="AE994" i="1"/>
  <c r="AD995" i="1"/>
  <c r="U995" i="1"/>
  <c r="O997" i="1"/>
  <c r="S996" i="1"/>
  <c r="R996" i="1"/>
  <c r="Q1003" i="1"/>
  <c r="AF995" i="1" l="1"/>
  <c r="AH995" i="1" s="1"/>
  <c r="AE995" i="1"/>
  <c r="S997" i="1"/>
  <c r="R997" i="1"/>
  <c r="O998" i="1"/>
  <c r="AI994" i="1"/>
  <c r="AG994" i="1"/>
  <c r="AD996" i="1"/>
  <c r="U996" i="1"/>
  <c r="T996" i="1"/>
  <c r="Q1004" i="1"/>
  <c r="T997" i="1" l="1"/>
  <c r="R998" i="1"/>
  <c r="O999" i="1"/>
  <c r="S998" i="1"/>
  <c r="AD997" i="1"/>
  <c r="U997" i="1"/>
  <c r="AF996" i="1"/>
  <c r="AH996" i="1" s="1"/>
  <c r="AE996" i="1"/>
  <c r="AG995" i="1"/>
  <c r="AI995" i="1"/>
  <c r="Q1005" i="1"/>
  <c r="AE997" i="1" l="1"/>
  <c r="AF997" i="1"/>
  <c r="AH997" i="1" s="1"/>
  <c r="AD998" i="1"/>
  <c r="U998" i="1"/>
  <c r="O1000" i="1"/>
  <c r="S999" i="1"/>
  <c r="R999" i="1"/>
  <c r="AI996" i="1"/>
  <c r="AG996" i="1"/>
  <c r="T998" i="1"/>
  <c r="Q1006" i="1"/>
  <c r="AD999" i="1" l="1"/>
  <c r="U999" i="1"/>
  <c r="S1000" i="1"/>
  <c r="R1000" i="1"/>
  <c r="O1001" i="1"/>
  <c r="AF998" i="1"/>
  <c r="AH998" i="1" s="1"/>
  <c r="AE998" i="1"/>
  <c r="T999" i="1"/>
  <c r="AI997" i="1"/>
  <c r="AG997" i="1"/>
  <c r="Q1007" i="1"/>
  <c r="T1000" i="1" l="1"/>
  <c r="AI998" i="1"/>
  <c r="AG998" i="1"/>
  <c r="R1001" i="1"/>
  <c r="S1001" i="1"/>
  <c r="O1002" i="1"/>
  <c r="AD1000" i="1"/>
  <c r="U1000" i="1"/>
  <c r="AF999" i="1"/>
  <c r="AH999" i="1" s="1"/>
  <c r="AE999" i="1"/>
  <c r="Q1008" i="1"/>
  <c r="S1002" i="1" l="1"/>
  <c r="R1002" i="1"/>
  <c r="O1003" i="1"/>
  <c r="AD1001" i="1"/>
  <c r="U1001" i="1"/>
  <c r="AF1000" i="1"/>
  <c r="AH1000" i="1" s="1"/>
  <c r="AE1000" i="1"/>
  <c r="T1001" i="1"/>
  <c r="AI999" i="1"/>
  <c r="AG999" i="1"/>
  <c r="Q1009" i="1"/>
  <c r="T1002" i="1" l="1"/>
  <c r="AF1001" i="1"/>
  <c r="AH1001" i="1" s="1"/>
  <c r="AE1001" i="1"/>
  <c r="AG1000" i="1"/>
  <c r="AI1000" i="1"/>
  <c r="R1003" i="1"/>
  <c r="S1003" i="1"/>
  <c r="O1004" i="1"/>
  <c r="AD1002" i="1"/>
  <c r="U1002" i="1"/>
  <c r="Q1011" i="1"/>
  <c r="Q1010" i="1"/>
  <c r="T1003" i="1" l="1"/>
  <c r="AF1002" i="1"/>
  <c r="AH1002" i="1" s="1"/>
  <c r="AE1002" i="1"/>
  <c r="AD1003" i="1"/>
  <c r="U1003" i="1"/>
  <c r="R1004" i="1"/>
  <c r="O1005" i="1"/>
  <c r="S1004" i="1"/>
  <c r="AI1001" i="1"/>
  <c r="AG1001" i="1"/>
  <c r="AD1004" i="1" l="1"/>
  <c r="U1004" i="1"/>
  <c r="O1006" i="1"/>
  <c r="S1005" i="1"/>
  <c r="R1005" i="1"/>
  <c r="AF1003" i="1"/>
  <c r="AH1003" i="1" s="1"/>
  <c r="AE1003" i="1"/>
  <c r="T1004" i="1"/>
  <c r="AG1002" i="1"/>
  <c r="AI1002" i="1"/>
  <c r="T1005" i="1" l="1"/>
  <c r="AD1005" i="1"/>
  <c r="U1005" i="1"/>
  <c r="R1006" i="1"/>
  <c r="S1006" i="1"/>
  <c r="O1007" i="1"/>
  <c r="AG1003" i="1"/>
  <c r="AI1003" i="1"/>
  <c r="AF1004" i="1"/>
  <c r="AH1004" i="1" s="1"/>
  <c r="AE1004" i="1"/>
  <c r="AG1004" i="1" l="1"/>
  <c r="AI1004" i="1"/>
  <c r="S1007" i="1"/>
  <c r="O1008" i="1"/>
  <c r="R1007" i="1"/>
  <c r="T1007" i="1" s="1"/>
  <c r="AD1006" i="1"/>
  <c r="U1006" i="1"/>
  <c r="T1006" i="1"/>
  <c r="AF1005" i="1"/>
  <c r="AH1005" i="1" s="1"/>
  <c r="AE1005" i="1"/>
  <c r="AF1006" i="1" l="1"/>
  <c r="AH1006" i="1" s="1"/>
  <c r="AE1006" i="1"/>
  <c r="S1008" i="1"/>
  <c r="R1008" i="1"/>
  <c r="O1009" i="1"/>
  <c r="AD1007" i="1"/>
  <c r="U1007" i="1"/>
  <c r="AI1005" i="1"/>
  <c r="AG1005" i="1"/>
  <c r="T1008" i="1" l="1"/>
  <c r="AF1007" i="1"/>
  <c r="AH1007" i="1" s="1"/>
  <c r="AE1007" i="1"/>
  <c r="O1010" i="1"/>
  <c r="R1009" i="1"/>
  <c r="S1009" i="1"/>
  <c r="AD1008" i="1"/>
  <c r="U1008" i="1"/>
  <c r="AI1006" i="1"/>
  <c r="AG1006" i="1"/>
  <c r="T1009" i="1" l="1"/>
  <c r="AF1008" i="1"/>
  <c r="AH1008" i="1" s="1"/>
  <c r="AE1008" i="1"/>
  <c r="AD1009" i="1"/>
  <c r="U1009" i="1"/>
  <c r="S1010" i="1"/>
  <c r="R1010" i="1"/>
  <c r="O1011" i="1"/>
  <c r="AG1007" i="1"/>
  <c r="AI1007" i="1"/>
  <c r="T1010" i="1" l="1"/>
  <c r="AD1010" i="1"/>
  <c r="U1010" i="1"/>
  <c r="AF1009" i="1"/>
  <c r="AH1009" i="1" s="1"/>
  <c r="AE1009" i="1"/>
  <c r="S1011" i="1"/>
  <c r="R1011" i="1"/>
  <c r="AI1008" i="1"/>
  <c r="AG1008" i="1"/>
  <c r="AG1009" i="1" l="1"/>
  <c r="AI1009" i="1"/>
  <c r="U1011" i="1"/>
  <c r="AD1011" i="1"/>
  <c r="AF1010" i="1"/>
  <c r="AH1010" i="1" s="1"/>
  <c r="AE1010" i="1"/>
  <c r="T1011" i="1"/>
  <c r="AI1010" i="1" l="1"/>
  <c r="AG1010" i="1"/>
  <c r="AF1011" i="1"/>
  <c r="AH1011" i="1" s="1"/>
  <c r="AE1011" i="1"/>
  <c r="E7" i="1" l="1"/>
  <c r="AI1011" i="1"/>
  <c r="AG1011" i="1"/>
  <c r="F7" i="1" l="1"/>
  <c r="D8" i="1" l="1"/>
  <c r="K26" i="1" s="1"/>
  <c r="W79" i="1"/>
  <c r="X79" i="1" s="1"/>
  <c r="Y79" i="1" s="1"/>
  <c r="W214" i="1"/>
  <c r="X214" i="1" s="1"/>
  <c r="Y214" i="1" s="1"/>
  <c r="W175" i="1"/>
  <c r="X175" i="1" s="1"/>
  <c r="Y175" i="1" s="1"/>
  <c r="W26" i="1"/>
  <c r="X26" i="1" s="1"/>
  <c r="Y26" i="1" s="1"/>
  <c r="W282" i="1"/>
  <c r="X282" i="1" s="1"/>
  <c r="Y282" i="1" s="1"/>
  <c r="V198" i="1"/>
  <c r="Z198" i="1" s="1"/>
  <c r="W115" i="1"/>
  <c r="X115" i="1" s="1"/>
  <c r="Y115" i="1" s="1"/>
  <c r="V35" i="1"/>
  <c r="AA35" i="1" s="1"/>
  <c r="AK35" i="1" s="1"/>
  <c r="V291" i="1"/>
  <c r="AA291" i="1" s="1"/>
  <c r="AK291" i="1" s="1"/>
  <c r="W208" i="1"/>
  <c r="X208" i="1" s="1"/>
  <c r="Y208" i="1" s="1"/>
  <c r="V124" i="1"/>
  <c r="Z124" i="1" s="1"/>
  <c r="W41" i="1"/>
  <c r="X41" i="1" s="1"/>
  <c r="Y41" i="1" s="1"/>
  <c r="W297" i="1"/>
  <c r="X297" i="1" s="1"/>
  <c r="Y297" i="1" s="1"/>
  <c r="V510" i="1"/>
  <c r="AA510" i="1" s="1"/>
  <c r="AK510" i="1" s="1"/>
  <c r="W158" i="1"/>
  <c r="X158" i="1" s="1"/>
  <c r="Y158" i="1" s="1"/>
  <c r="V74" i="1"/>
  <c r="Z74" i="1" s="1"/>
  <c r="V330" i="1"/>
  <c r="Z330" i="1" s="1"/>
  <c r="W247" i="1"/>
  <c r="X247" i="1" s="1"/>
  <c r="Y247" i="1" s="1"/>
  <c r="V167" i="1"/>
  <c r="Z167" i="1" s="1"/>
  <c r="W84" i="1"/>
  <c r="X84" i="1" s="1"/>
  <c r="Y84" i="1" s="1"/>
  <c r="W340" i="1"/>
  <c r="X340" i="1" s="1"/>
  <c r="Y340" i="1" s="1"/>
  <c r="V256" i="1"/>
  <c r="Z256" i="1" s="1"/>
  <c r="W173" i="1"/>
  <c r="X173" i="1" s="1"/>
  <c r="Y173" i="1" s="1"/>
  <c r="V386" i="1"/>
  <c r="Z386" i="1" s="1"/>
  <c r="V1010" i="1"/>
  <c r="Z1010" i="1" s="1"/>
  <c r="W258" i="1"/>
  <c r="X258" i="1" s="1"/>
  <c r="Y258" i="1" s="1"/>
  <c r="V174" i="1"/>
  <c r="AA174" i="1" s="1"/>
  <c r="AK174" i="1" s="1"/>
  <c r="W91" i="1"/>
  <c r="X91" i="1" s="1"/>
  <c r="Y91" i="1" s="1"/>
  <c r="K25" i="1"/>
  <c r="V267" i="1"/>
  <c r="AA267" i="1" s="1"/>
  <c r="AK267" i="1" s="1"/>
  <c r="W184" i="1"/>
  <c r="X184" i="1" s="1"/>
  <c r="Y184" i="1" s="1"/>
  <c r="V100" i="1"/>
  <c r="Z100" i="1" s="1"/>
  <c r="W17" i="1"/>
  <c r="X17" i="1" s="1"/>
  <c r="Y17" i="1" s="1"/>
  <c r="W273" i="1"/>
  <c r="X273" i="1" s="1"/>
  <c r="Y273" i="1" s="1"/>
  <c r="V486" i="1"/>
  <c r="AA486" i="1" s="1"/>
  <c r="AK486" i="1" s="1"/>
  <c r="W102" i="1"/>
  <c r="X102" i="1" s="1"/>
  <c r="Y102" i="1" s="1"/>
  <c r="W18" i="1"/>
  <c r="X18" i="1" s="1"/>
  <c r="Y18" i="1" s="1"/>
  <c r="V274" i="1"/>
  <c r="AA274" i="1" s="1"/>
  <c r="AK274" i="1" s="1"/>
  <c r="W191" i="1"/>
  <c r="X191" i="1" s="1"/>
  <c r="Y191" i="1" s="1"/>
  <c r="V111" i="1"/>
  <c r="Z111" i="1" s="1"/>
  <c r="W28" i="1"/>
  <c r="X28" i="1" s="1"/>
  <c r="Y28" i="1" s="1"/>
  <c r="W284" i="1"/>
  <c r="X284" i="1" s="1"/>
  <c r="Y284" i="1" s="1"/>
  <c r="V200" i="1"/>
  <c r="AA200" i="1" s="1"/>
  <c r="AK200" i="1" s="1"/>
  <c r="W117" i="1"/>
  <c r="X117" i="1" s="1"/>
  <c r="Y117" i="1" s="1"/>
  <c r="V257" i="1"/>
  <c r="AA257" i="1" s="1"/>
  <c r="AK257" i="1" s="1"/>
  <c r="V586" i="1"/>
  <c r="Z586" i="1" s="1"/>
  <c r="W202" i="1"/>
  <c r="X202" i="1" s="1"/>
  <c r="Y202" i="1" s="1"/>
  <c r="V118" i="1"/>
  <c r="AA118" i="1" s="1"/>
  <c r="AK118" i="1" s="1"/>
  <c r="W35" i="1"/>
  <c r="X35" i="1" s="1"/>
  <c r="Y35" i="1" s="1"/>
  <c r="W291" i="1"/>
  <c r="X291" i="1" s="1"/>
  <c r="Y291" i="1" s="1"/>
  <c r="V211" i="1"/>
  <c r="Z211" i="1" s="1"/>
  <c r="W128" i="1"/>
  <c r="X128" i="1" s="1"/>
  <c r="Y128" i="1" s="1"/>
  <c r="W44" i="1"/>
  <c r="X44" i="1" s="1"/>
  <c r="Y44" i="1" s="1"/>
  <c r="V300" i="1"/>
  <c r="Z300" i="1" s="1"/>
  <c r="W217" i="1"/>
  <c r="X217" i="1" s="1"/>
  <c r="Y217" i="1" s="1"/>
  <c r="V430" i="1"/>
  <c r="Z430" i="1" s="1"/>
  <c r="W46" i="1"/>
  <c r="X46" i="1" s="1"/>
  <c r="Y46" i="1" s="1"/>
  <c r="W302" i="1"/>
  <c r="X302" i="1" s="1"/>
  <c r="Y302" i="1" s="1"/>
  <c r="V218" i="1"/>
  <c r="Z218" i="1" s="1"/>
  <c r="W135" i="1"/>
  <c r="X135" i="1" s="1"/>
  <c r="Y135" i="1" s="1"/>
  <c r="V55" i="1"/>
  <c r="AA55" i="1" s="1"/>
  <c r="AK55" i="1" s="1"/>
  <c r="V311" i="1"/>
  <c r="Z311" i="1" s="1"/>
  <c r="W228" i="1"/>
  <c r="X228" i="1" s="1"/>
  <c r="Y228" i="1" s="1"/>
  <c r="W144" i="1"/>
  <c r="X144" i="1" s="1"/>
  <c r="Y144" i="1" s="1"/>
  <c r="W61" i="1"/>
  <c r="X61" i="1" s="1"/>
  <c r="Y61" i="1" s="1"/>
  <c r="W317" i="1"/>
  <c r="X317" i="1" s="1"/>
  <c r="Y317" i="1" s="1"/>
  <c r="V18" i="1"/>
  <c r="AA18" i="1" s="1"/>
  <c r="AK18" i="1" s="1"/>
  <c r="W274" i="1"/>
  <c r="X274" i="1" s="1"/>
  <c r="Y274" i="1" s="1"/>
  <c r="V190" i="1"/>
  <c r="Z190" i="1" s="1"/>
  <c r="W107" i="1"/>
  <c r="X107" i="1" s="1"/>
  <c r="Y107" i="1" s="1"/>
  <c r="V27" i="1"/>
  <c r="Z27" i="1" s="1"/>
  <c r="V283" i="1"/>
  <c r="Z283" i="1" s="1"/>
  <c r="W200" i="1"/>
  <c r="X200" i="1" s="1"/>
  <c r="Y200" i="1" s="1"/>
  <c r="V116" i="1"/>
  <c r="AA116" i="1" s="1"/>
  <c r="AK116" i="1" s="1"/>
  <c r="W33" i="1"/>
  <c r="X33" i="1" s="1"/>
  <c r="Y33" i="1" s="1"/>
  <c r="W289" i="1"/>
  <c r="X289" i="1" s="1"/>
  <c r="Y289" i="1" s="1"/>
  <c r="V502" i="1"/>
  <c r="Z502" i="1" s="1"/>
  <c r="V630" i="1"/>
  <c r="Z630" i="1" s="1"/>
  <c r="M25" i="1" l="1"/>
  <c r="L25" i="1"/>
  <c r="V31" i="1"/>
  <c r="W335" i="1"/>
  <c r="X335" i="1" s="1"/>
  <c r="Y335" i="1" s="1"/>
  <c r="V322" i="1"/>
  <c r="W271" i="1"/>
  <c r="X271" i="1" s="1"/>
  <c r="Y271" i="1" s="1"/>
  <c r="V258" i="1"/>
  <c r="W58" i="1"/>
  <c r="X58" i="1" s="1"/>
  <c r="Y58" i="1" s="1"/>
  <c r="W314" i="1"/>
  <c r="X314" i="1" s="1"/>
  <c r="Y314" i="1" s="1"/>
  <c r="V230" i="1"/>
  <c r="W147" i="1"/>
  <c r="X147" i="1" s="1"/>
  <c r="Y147" i="1" s="1"/>
  <c r="V67" i="1"/>
  <c r="V323" i="1"/>
  <c r="W240" i="1"/>
  <c r="X240" i="1" s="1"/>
  <c r="Y240" i="1" s="1"/>
  <c r="V156" i="1"/>
  <c r="W73" i="1"/>
  <c r="X73" i="1" s="1"/>
  <c r="Y73" i="1" s="1"/>
  <c r="W329" i="1"/>
  <c r="X329" i="1" s="1"/>
  <c r="Y329" i="1" s="1"/>
  <c r="V542" i="1"/>
  <c r="W190" i="1"/>
  <c r="X190" i="1" s="1"/>
  <c r="Y190" i="1" s="1"/>
  <c r="V106" i="1"/>
  <c r="W23" i="1"/>
  <c r="X23" i="1" s="1"/>
  <c r="Y23" i="1" s="1"/>
  <c r="W279" i="1"/>
  <c r="X279" i="1" s="1"/>
  <c r="Y279" i="1" s="1"/>
  <c r="V199" i="1"/>
  <c r="W116" i="1"/>
  <c r="X116" i="1" s="1"/>
  <c r="Y116" i="1" s="1"/>
  <c r="V32" i="1"/>
  <c r="V288" i="1"/>
  <c r="W205" i="1"/>
  <c r="X205" i="1" s="1"/>
  <c r="Y205" i="1" s="1"/>
  <c r="V418" i="1"/>
  <c r="W34" i="1"/>
  <c r="X34" i="1" s="1"/>
  <c r="Y34" i="1" s="1"/>
  <c r="W290" i="1"/>
  <c r="X290" i="1" s="1"/>
  <c r="Y290" i="1" s="1"/>
  <c r="V206" i="1"/>
  <c r="W123" i="1"/>
  <c r="X123" i="1" s="1"/>
  <c r="Y123" i="1" s="1"/>
  <c r="V43" i="1"/>
  <c r="V299" i="1"/>
  <c r="W216" i="1"/>
  <c r="X216" i="1" s="1"/>
  <c r="Y216" i="1" s="1"/>
  <c r="V132" i="1"/>
  <c r="W49" i="1"/>
  <c r="X49" i="1" s="1"/>
  <c r="Y49" i="1" s="1"/>
  <c r="W305" i="1"/>
  <c r="X305" i="1" s="1"/>
  <c r="Y305" i="1" s="1"/>
  <c r="V518" i="1"/>
  <c r="W134" i="1"/>
  <c r="X134" i="1" s="1"/>
  <c r="Y134" i="1" s="1"/>
  <c r="V50" i="1"/>
  <c r="V306" i="1"/>
  <c r="W223" i="1"/>
  <c r="X223" i="1" s="1"/>
  <c r="Y223" i="1" s="1"/>
  <c r="V143" i="1"/>
  <c r="W60" i="1"/>
  <c r="X60" i="1" s="1"/>
  <c r="Y60" i="1" s="1"/>
  <c r="W316" i="1"/>
  <c r="X316" i="1" s="1"/>
  <c r="Y316" i="1" s="1"/>
  <c r="V232" i="1"/>
  <c r="W149" i="1"/>
  <c r="X149" i="1" s="1"/>
  <c r="Y149" i="1" s="1"/>
  <c r="V362" i="1"/>
  <c r="V618" i="1"/>
  <c r="W234" i="1"/>
  <c r="X234" i="1" s="1"/>
  <c r="Y234" i="1" s="1"/>
  <c r="V150" i="1"/>
  <c r="W67" i="1"/>
  <c r="X67" i="1" s="1"/>
  <c r="Y67" i="1" s="1"/>
  <c r="W323" i="1"/>
  <c r="X323" i="1" s="1"/>
  <c r="Y323" i="1" s="1"/>
  <c r="V243" i="1"/>
  <c r="W160" i="1"/>
  <c r="X160" i="1" s="1"/>
  <c r="Y160" i="1" s="1"/>
  <c r="V76" i="1"/>
  <c r="V332" i="1"/>
  <c r="W249" i="1"/>
  <c r="X249" i="1" s="1"/>
  <c r="Y249" i="1" s="1"/>
  <c r="V462" i="1"/>
  <c r="W78" i="1"/>
  <c r="X78" i="1" s="1"/>
  <c r="Y78" i="1" s="1"/>
  <c r="W334" i="1"/>
  <c r="X334" i="1" s="1"/>
  <c r="Y334" i="1" s="1"/>
  <c r="V250" i="1"/>
  <c r="W167" i="1"/>
  <c r="X167" i="1" s="1"/>
  <c r="Y167" i="1" s="1"/>
  <c r="V87" i="1"/>
  <c r="W260" i="1"/>
  <c r="X260" i="1" s="1"/>
  <c r="Y260" i="1" s="1"/>
  <c r="V176" i="1"/>
  <c r="W93" i="1"/>
  <c r="X93" i="1" s="1"/>
  <c r="Y93" i="1" s="1"/>
  <c r="V65" i="1"/>
  <c r="W50" i="1"/>
  <c r="X50" i="1" s="1"/>
  <c r="Y50" i="1" s="1"/>
  <c r="W306" i="1"/>
  <c r="X306" i="1" s="1"/>
  <c r="Y306" i="1" s="1"/>
  <c r="V222" i="1"/>
  <c r="W139" i="1"/>
  <c r="X139" i="1" s="1"/>
  <c r="Y139" i="1" s="1"/>
  <c r="V59" i="1"/>
  <c r="V315" i="1"/>
  <c r="W232" i="1"/>
  <c r="X232" i="1" s="1"/>
  <c r="Y232" i="1" s="1"/>
  <c r="V148" i="1"/>
  <c r="W65" i="1"/>
  <c r="X65" i="1" s="1"/>
  <c r="Y65" i="1" s="1"/>
  <c r="W321" i="1"/>
  <c r="X321" i="1" s="1"/>
  <c r="Y321" i="1" s="1"/>
  <c r="V534" i="1"/>
  <c r="W303" i="1"/>
  <c r="X303" i="1" s="1"/>
  <c r="Y303" i="1" s="1"/>
  <c r="V290" i="1"/>
  <c r="Z290" i="1" s="1"/>
  <c r="W15" i="1"/>
  <c r="X15" i="1" s="1"/>
  <c r="Y15" i="1" s="1"/>
  <c r="K24" i="1"/>
  <c r="W90" i="1"/>
  <c r="X90" i="1" s="1"/>
  <c r="Y90" i="1" s="1"/>
  <c r="K18" i="1"/>
  <c r="M18" i="1" s="1"/>
  <c r="V262" i="1"/>
  <c r="W179" i="1"/>
  <c r="X179" i="1" s="1"/>
  <c r="Y179" i="1" s="1"/>
  <c r="V99" i="1"/>
  <c r="Z99" i="1" s="1"/>
  <c r="W16" i="1"/>
  <c r="X16" i="1" s="1"/>
  <c r="Y16" i="1" s="1"/>
  <c r="W272" i="1"/>
  <c r="X272" i="1" s="1"/>
  <c r="Y272" i="1" s="1"/>
  <c r="V188" i="1"/>
  <c r="W105" i="1"/>
  <c r="X105" i="1" s="1"/>
  <c r="Y105" i="1" s="1"/>
  <c r="V161" i="1"/>
  <c r="Z161" i="1" s="1"/>
  <c r="V574" i="1"/>
  <c r="Z574" i="1" s="1"/>
  <c r="W222" i="1"/>
  <c r="X222" i="1" s="1"/>
  <c r="Y222" i="1" s="1"/>
  <c r="V138" i="1"/>
  <c r="Z138" i="1" s="1"/>
  <c r="W55" i="1"/>
  <c r="X55" i="1" s="1"/>
  <c r="Y55" i="1" s="1"/>
  <c r="W311" i="1"/>
  <c r="X311" i="1" s="1"/>
  <c r="Y311" i="1" s="1"/>
  <c r="V231" i="1"/>
  <c r="Z231" i="1" s="1"/>
  <c r="W148" i="1"/>
  <c r="X148" i="1" s="1"/>
  <c r="Y148" i="1" s="1"/>
  <c r="V64" i="1"/>
  <c r="V320" i="1"/>
  <c r="AA320" i="1" s="1"/>
  <c r="AK320" i="1" s="1"/>
  <c r="W237" i="1"/>
  <c r="X237" i="1" s="1"/>
  <c r="Y237" i="1" s="1"/>
  <c r="V450" i="1"/>
  <c r="AA450" i="1" s="1"/>
  <c r="AK450" i="1" s="1"/>
  <c r="W66" i="1"/>
  <c r="X66" i="1" s="1"/>
  <c r="Y66" i="1" s="1"/>
  <c r="W322" i="1"/>
  <c r="X322" i="1" s="1"/>
  <c r="Y322" i="1" s="1"/>
  <c r="V238" i="1"/>
  <c r="AA238" i="1" s="1"/>
  <c r="AK238" i="1" s="1"/>
  <c r="W155" i="1"/>
  <c r="X155" i="1" s="1"/>
  <c r="Y155" i="1" s="1"/>
  <c r="V75" i="1"/>
  <c r="V331" i="1"/>
  <c r="W248" i="1"/>
  <c r="X248" i="1" s="1"/>
  <c r="Y248" i="1" s="1"/>
  <c r="V164" i="1"/>
  <c r="Z164" i="1" s="1"/>
  <c r="W81" i="1"/>
  <c r="X81" i="1" s="1"/>
  <c r="Y81" i="1" s="1"/>
  <c r="W337" i="1"/>
  <c r="X337" i="1" s="1"/>
  <c r="Y337" i="1" s="1"/>
  <c r="V550" i="1"/>
  <c r="Z550" i="1" s="1"/>
  <c r="W166" i="1"/>
  <c r="X166" i="1" s="1"/>
  <c r="Y166" i="1" s="1"/>
  <c r="V82" i="1"/>
  <c r="AA82" i="1" s="1"/>
  <c r="AK82" i="1" s="1"/>
  <c r="V338" i="1"/>
  <c r="Z338" i="1" s="1"/>
  <c r="W255" i="1"/>
  <c r="X255" i="1" s="1"/>
  <c r="Y255" i="1" s="1"/>
  <c r="V175" i="1"/>
  <c r="W92" i="1"/>
  <c r="X92" i="1" s="1"/>
  <c r="Y92" i="1" s="1"/>
  <c r="K17" i="1"/>
  <c r="L17" i="1" s="1"/>
  <c r="V264" i="1"/>
  <c r="Z264" i="1" s="1"/>
  <c r="W181" i="1"/>
  <c r="X181" i="1" s="1"/>
  <c r="Y181" i="1" s="1"/>
  <c r="V394" i="1"/>
  <c r="K16" i="1"/>
  <c r="L16" i="1" s="1"/>
  <c r="W266" i="1"/>
  <c r="X266" i="1" s="1"/>
  <c r="Y266" i="1" s="1"/>
  <c r="V182" i="1"/>
  <c r="W99" i="1"/>
  <c r="X99" i="1" s="1"/>
  <c r="Y99" i="1" s="1"/>
  <c r="V19" i="1"/>
  <c r="AA19" i="1" s="1"/>
  <c r="AK19" i="1" s="1"/>
  <c r="V275" i="1"/>
  <c r="AA275" i="1" s="1"/>
  <c r="AK275" i="1" s="1"/>
  <c r="W192" i="1"/>
  <c r="X192" i="1" s="1"/>
  <c r="Y192" i="1" s="1"/>
  <c r="V108" i="1"/>
  <c r="W25" i="1"/>
  <c r="X25" i="1" s="1"/>
  <c r="Y25" i="1" s="1"/>
  <c r="W281" i="1"/>
  <c r="X281" i="1" s="1"/>
  <c r="Y281" i="1" s="1"/>
  <c r="V494" i="1"/>
  <c r="AA494" i="1" s="1"/>
  <c r="AK494" i="1" s="1"/>
  <c r="W110" i="1"/>
  <c r="X110" i="1" s="1"/>
  <c r="Y110" i="1" s="1"/>
  <c r="V26" i="1"/>
  <c r="Z26" i="1" s="1"/>
  <c r="V282" i="1"/>
  <c r="W199" i="1"/>
  <c r="X199" i="1" s="1"/>
  <c r="Y199" i="1" s="1"/>
  <c r="V119" i="1"/>
  <c r="Z119" i="1" s="1"/>
  <c r="W36" i="1"/>
  <c r="X36" i="1" s="1"/>
  <c r="Y36" i="1" s="1"/>
  <c r="W292" i="1"/>
  <c r="X292" i="1" s="1"/>
  <c r="Y292" i="1" s="1"/>
  <c r="V208" i="1"/>
  <c r="Z208" i="1" s="1"/>
  <c r="W125" i="1"/>
  <c r="X125" i="1" s="1"/>
  <c r="Y125" i="1" s="1"/>
  <c r="V321" i="1"/>
  <c r="AA321" i="1" s="1"/>
  <c r="AK321" i="1" s="1"/>
  <c r="W82" i="1"/>
  <c r="X82" i="1" s="1"/>
  <c r="Y82" i="1" s="1"/>
  <c r="W338" i="1"/>
  <c r="X338" i="1" s="1"/>
  <c r="Y338" i="1" s="1"/>
  <c r="V254" i="1"/>
  <c r="AA254" i="1" s="1"/>
  <c r="AK254" i="1" s="1"/>
  <c r="W171" i="1"/>
  <c r="X171" i="1" s="1"/>
  <c r="Y171" i="1" s="1"/>
  <c r="V91" i="1"/>
  <c r="K15" i="1"/>
  <c r="W264" i="1"/>
  <c r="X264" i="1" s="1"/>
  <c r="Y264" i="1" s="1"/>
  <c r="V180" i="1"/>
  <c r="AA180" i="1" s="1"/>
  <c r="AK180" i="1" s="1"/>
  <c r="W97" i="1"/>
  <c r="X97" i="1" s="1"/>
  <c r="Y97" i="1" s="1"/>
  <c r="V97" i="1"/>
  <c r="V566" i="1"/>
  <c r="V191" i="1"/>
  <c r="V194" i="1"/>
  <c r="V98" i="1"/>
  <c r="Z98" i="1" s="1"/>
  <c r="W86" i="1"/>
  <c r="X86" i="1" s="1"/>
  <c r="Y86" i="1" s="1"/>
  <c r="W122" i="1"/>
  <c r="X122" i="1" s="1"/>
  <c r="Y122" i="1" s="1"/>
  <c r="V38" i="1"/>
  <c r="Z38" i="1" s="1"/>
  <c r="V294" i="1"/>
  <c r="AA294" i="1" s="1"/>
  <c r="AK294" i="1" s="1"/>
  <c r="W211" i="1"/>
  <c r="X211" i="1" s="1"/>
  <c r="Y211" i="1" s="1"/>
  <c r="V131" i="1"/>
  <c r="AA131" i="1" s="1"/>
  <c r="AK131" i="1" s="1"/>
  <c r="W48" i="1"/>
  <c r="X48" i="1" s="1"/>
  <c r="Y48" i="1" s="1"/>
  <c r="W304" i="1"/>
  <c r="X304" i="1" s="1"/>
  <c r="Y304" i="1" s="1"/>
  <c r="V220" i="1"/>
  <c r="Z220" i="1" s="1"/>
  <c r="W137" i="1"/>
  <c r="X137" i="1" s="1"/>
  <c r="Y137" i="1" s="1"/>
  <c r="V350" i="1"/>
  <c r="AA350" i="1" s="1"/>
  <c r="AK350" i="1" s="1"/>
  <c r="V606" i="1"/>
  <c r="AA606" i="1" s="1"/>
  <c r="AK606" i="1" s="1"/>
  <c r="W254" i="1"/>
  <c r="X254" i="1" s="1"/>
  <c r="Y254" i="1" s="1"/>
  <c r="V170" i="1"/>
  <c r="Z170" i="1" s="1"/>
  <c r="W87" i="1"/>
  <c r="X87" i="1" s="1"/>
  <c r="Y87" i="1" s="1"/>
  <c r="K29" i="1"/>
  <c r="L29" i="1" s="1"/>
  <c r="V263" i="1"/>
  <c r="Z263" i="1" s="1"/>
  <c r="W180" i="1"/>
  <c r="X180" i="1" s="1"/>
  <c r="Y180" i="1" s="1"/>
  <c r="V96" i="1"/>
  <c r="Z96" i="1" s="1"/>
  <c r="W13" i="1"/>
  <c r="X13" i="1" s="1"/>
  <c r="Y13" i="1" s="1"/>
  <c r="W269" i="1"/>
  <c r="X269" i="1" s="1"/>
  <c r="Y269" i="1" s="1"/>
  <c r="V482" i="1"/>
  <c r="Z482" i="1" s="1"/>
  <c r="W98" i="1"/>
  <c r="X98" i="1" s="1"/>
  <c r="Y98" i="1" s="1"/>
  <c r="V14" i="1"/>
  <c r="AA14" i="1" s="1"/>
  <c r="AK14" i="1" s="1"/>
  <c r="V270" i="1"/>
  <c r="AA270" i="1" s="1"/>
  <c r="AK270" i="1" s="1"/>
  <c r="W187" i="1"/>
  <c r="X187" i="1" s="1"/>
  <c r="Y187" i="1" s="1"/>
  <c r="V107" i="1"/>
  <c r="Z107" i="1" s="1"/>
  <c r="W24" i="1"/>
  <c r="X24" i="1" s="1"/>
  <c r="Y24" i="1" s="1"/>
  <c r="W280" i="1"/>
  <c r="X280" i="1" s="1"/>
  <c r="Y280" i="1" s="1"/>
  <c r="V196" i="1"/>
  <c r="Z196" i="1" s="1"/>
  <c r="V112" i="1"/>
  <c r="AA112" i="1" s="1"/>
  <c r="AK112" i="1" s="1"/>
  <c r="V225" i="1"/>
  <c r="Z225" i="1" s="1"/>
  <c r="V582" i="1"/>
  <c r="Z582" i="1" s="1"/>
  <c r="W198" i="1"/>
  <c r="X198" i="1" s="1"/>
  <c r="Y198" i="1" s="1"/>
  <c r="V114" i="1"/>
  <c r="AA114" i="1" s="1"/>
  <c r="AK114" i="1" s="1"/>
  <c r="W31" i="1"/>
  <c r="X31" i="1" s="1"/>
  <c r="Y31" i="1" s="1"/>
  <c r="W287" i="1"/>
  <c r="X287" i="1" s="1"/>
  <c r="Y287" i="1" s="1"/>
  <c r="V207" i="1"/>
  <c r="AA207" i="1" s="1"/>
  <c r="AK207" i="1" s="1"/>
  <c r="W124" i="1"/>
  <c r="X124" i="1" s="1"/>
  <c r="Y124" i="1" s="1"/>
  <c r="V40" i="1"/>
  <c r="AA40" i="1" s="1"/>
  <c r="AK40" i="1" s="1"/>
  <c r="V296" i="1"/>
  <c r="AA296" i="1" s="1"/>
  <c r="AK296" i="1" s="1"/>
  <c r="W213" i="1"/>
  <c r="X213" i="1" s="1"/>
  <c r="Y213" i="1" s="1"/>
  <c r="V426" i="1"/>
  <c r="Z426" i="1" s="1"/>
  <c r="W42" i="1"/>
  <c r="X42" i="1" s="1"/>
  <c r="Y42" i="1" s="1"/>
  <c r="W298" i="1"/>
  <c r="X298" i="1" s="1"/>
  <c r="Y298" i="1" s="1"/>
  <c r="V214" i="1"/>
  <c r="Z214" i="1" s="1"/>
  <c r="W131" i="1"/>
  <c r="X131" i="1" s="1"/>
  <c r="Y131" i="1" s="1"/>
  <c r="V51" i="1"/>
  <c r="AA51" i="1" s="1"/>
  <c r="AK51" i="1" s="1"/>
  <c r="V307" i="1"/>
  <c r="Z307" i="1" s="1"/>
  <c r="AJ307" i="1" s="1"/>
  <c r="W224" i="1"/>
  <c r="X224" i="1" s="1"/>
  <c r="Y224" i="1" s="1"/>
  <c r="V140" i="1"/>
  <c r="AA140" i="1" s="1"/>
  <c r="AK140" i="1" s="1"/>
  <c r="W57" i="1"/>
  <c r="X57" i="1" s="1"/>
  <c r="Y57" i="1" s="1"/>
  <c r="W313" i="1"/>
  <c r="X313" i="1" s="1"/>
  <c r="Y313" i="1" s="1"/>
  <c r="V526" i="1"/>
  <c r="AA526" i="1" s="1"/>
  <c r="AK526" i="1" s="1"/>
  <c r="W142" i="1"/>
  <c r="X142" i="1" s="1"/>
  <c r="Y142" i="1" s="1"/>
  <c r="V58" i="1"/>
  <c r="Z58" i="1" s="1"/>
  <c r="V314" i="1"/>
  <c r="Z314" i="1" s="1"/>
  <c r="W231" i="1"/>
  <c r="X231" i="1" s="1"/>
  <c r="Y231" i="1" s="1"/>
  <c r="V151" i="1"/>
  <c r="AA151" i="1" s="1"/>
  <c r="AK151" i="1" s="1"/>
  <c r="W68" i="1"/>
  <c r="X68" i="1" s="1"/>
  <c r="Y68" i="1" s="1"/>
  <c r="W324" i="1"/>
  <c r="X324" i="1" s="1"/>
  <c r="Y324" i="1" s="1"/>
  <c r="V240" i="1"/>
  <c r="AA240" i="1" s="1"/>
  <c r="AK240" i="1" s="1"/>
  <c r="W157" i="1"/>
  <c r="X157" i="1" s="1"/>
  <c r="Y157" i="1" s="1"/>
  <c r="V370" i="1"/>
  <c r="Z370" i="1" s="1"/>
  <c r="W114" i="1"/>
  <c r="X114" i="1" s="1"/>
  <c r="Y114" i="1" s="1"/>
  <c r="V30" i="1"/>
  <c r="Z30" i="1" s="1"/>
  <c r="V286" i="1"/>
  <c r="Z286" i="1" s="1"/>
  <c r="W203" i="1"/>
  <c r="X203" i="1" s="1"/>
  <c r="Y203" i="1" s="1"/>
  <c r="V123" i="1"/>
  <c r="AA123" i="1" s="1"/>
  <c r="AK123" i="1" s="1"/>
  <c r="W40" i="1"/>
  <c r="X40" i="1" s="1"/>
  <c r="Y40" i="1" s="1"/>
  <c r="W296" i="1"/>
  <c r="X296" i="1" s="1"/>
  <c r="Y296" i="1" s="1"/>
  <c r="V212" i="1"/>
  <c r="Z212" i="1" s="1"/>
  <c r="W129" i="1"/>
  <c r="X129" i="1" s="1"/>
  <c r="Y129" i="1" s="1"/>
  <c r="V342" i="1"/>
  <c r="Z342" i="1" s="1"/>
  <c r="V598" i="1"/>
  <c r="AA598" i="1" s="1"/>
  <c r="AK598" i="1" s="1"/>
  <c r="W239" i="1"/>
  <c r="X239" i="1" s="1"/>
  <c r="Y239" i="1" s="1"/>
  <c r="V162" i="1"/>
  <c r="V66" i="1"/>
  <c r="AA66" i="1" s="1"/>
  <c r="AK66" i="1" s="1"/>
  <c r="W143" i="1"/>
  <c r="X143" i="1" s="1"/>
  <c r="Y143" i="1" s="1"/>
  <c r="W154" i="1"/>
  <c r="X154" i="1" s="1"/>
  <c r="Y154" i="1" s="1"/>
  <c r="V70" i="1"/>
  <c r="AA70" i="1" s="1"/>
  <c r="AK70" i="1" s="1"/>
  <c r="V326" i="1"/>
  <c r="AA326" i="1" s="1"/>
  <c r="AK326" i="1" s="1"/>
  <c r="W243" i="1"/>
  <c r="X243" i="1" s="1"/>
  <c r="Y243" i="1" s="1"/>
  <c r="V163" i="1"/>
  <c r="AA163" i="1" s="1"/>
  <c r="AK163" i="1" s="1"/>
  <c r="W80" i="1"/>
  <c r="X80" i="1" s="1"/>
  <c r="Y80" i="1" s="1"/>
  <c r="W336" i="1"/>
  <c r="X336" i="1" s="1"/>
  <c r="Y336" i="1" s="1"/>
  <c r="V252" i="1"/>
  <c r="AA252" i="1" s="1"/>
  <c r="AK252" i="1" s="1"/>
  <c r="W169" i="1"/>
  <c r="X169" i="1" s="1"/>
  <c r="Y169" i="1" s="1"/>
  <c r="V382" i="1"/>
  <c r="Z382" i="1" s="1"/>
  <c r="AJ382" i="1" s="1"/>
  <c r="W30" i="1"/>
  <c r="X30" i="1" s="1"/>
  <c r="Y30" i="1" s="1"/>
  <c r="W286" i="1"/>
  <c r="X286" i="1" s="1"/>
  <c r="Y286" i="1" s="1"/>
  <c r="V202" i="1"/>
  <c r="Z202" i="1" s="1"/>
  <c r="W119" i="1"/>
  <c r="X119" i="1" s="1"/>
  <c r="Y119" i="1" s="1"/>
  <c r="V39" i="1"/>
  <c r="Z39" i="1" s="1"/>
  <c r="V295" i="1"/>
  <c r="Z295" i="1" s="1"/>
  <c r="W212" i="1"/>
  <c r="X212" i="1" s="1"/>
  <c r="Y212" i="1" s="1"/>
  <c r="V128" i="1"/>
  <c r="Z128" i="1" s="1"/>
  <c r="AJ128" i="1" s="1"/>
  <c r="W45" i="1"/>
  <c r="X45" i="1" s="1"/>
  <c r="Y45" i="1" s="1"/>
  <c r="W301" i="1"/>
  <c r="X301" i="1" s="1"/>
  <c r="Y301" i="1" s="1"/>
  <c r="V514" i="1"/>
  <c r="Z514" i="1" s="1"/>
  <c r="W130" i="1"/>
  <c r="X130" i="1" s="1"/>
  <c r="Y130" i="1" s="1"/>
  <c r="V46" i="1"/>
  <c r="Z46" i="1" s="1"/>
  <c r="V302" i="1"/>
  <c r="AA302" i="1" s="1"/>
  <c r="AK302" i="1" s="1"/>
  <c r="W219" i="1"/>
  <c r="X219" i="1" s="1"/>
  <c r="Y219" i="1" s="1"/>
  <c r="V139" i="1"/>
  <c r="Z139" i="1" s="1"/>
  <c r="W56" i="1"/>
  <c r="X56" i="1" s="1"/>
  <c r="Y56" i="1" s="1"/>
  <c r="W312" i="1"/>
  <c r="X312" i="1" s="1"/>
  <c r="Y312" i="1" s="1"/>
  <c r="V228" i="1"/>
  <c r="Z228" i="1" s="1"/>
  <c r="W145" i="1"/>
  <c r="X145" i="1" s="1"/>
  <c r="Y145" i="1" s="1"/>
  <c r="V358" i="1"/>
  <c r="AA358" i="1" s="1"/>
  <c r="AK358" i="1" s="1"/>
  <c r="V614" i="1"/>
  <c r="AA614" i="1" s="1"/>
  <c r="AK614" i="1" s="1"/>
  <c r="W230" i="1"/>
  <c r="X230" i="1" s="1"/>
  <c r="Y230" i="1" s="1"/>
  <c r="V146" i="1"/>
  <c r="AA146" i="1" s="1"/>
  <c r="AK146" i="1" s="1"/>
  <c r="W63" i="1"/>
  <c r="X63" i="1" s="1"/>
  <c r="Y63" i="1" s="1"/>
  <c r="W319" i="1"/>
  <c r="X319" i="1" s="1"/>
  <c r="Y319" i="1" s="1"/>
  <c r="V239" i="1"/>
  <c r="Z239" i="1" s="1"/>
  <c r="W156" i="1"/>
  <c r="X156" i="1" s="1"/>
  <c r="Y156" i="1" s="1"/>
  <c r="V72" i="1"/>
  <c r="Z72" i="1" s="1"/>
  <c r="V328" i="1"/>
  <c r="AA328" i="1" s="1"/>
  <c r="AK328" i="1" s="1"/>
  <c r="W245" i="1"/>
  <c r="X245" i="1" s="1"/>
  <c r="Y245" i="1" s="1"/>
  <c r="V458" i="1"/>
  <c r="AA458" i="1" s="1"/>
  <c r="AK458" i="1" s="1"/>
  <c r="W74" i="1"/>
  <c r="X74" i="1" s="1"/>
  <c r="Y74" i="1" s="1"/>
  <c r="W330" i="1"/>
  <c r="X330" i="1" s="1"/>
  <c r="Y330" i="1" s="1"/>
  <c r="V246" i="1"/>
  <c r="AA246" i="1" s="1"/>
  <c r="AK246" i="1" s="1"/>
  <c r="W163" i="1"/>
  <c r="X163" i="1" s="1"/>
  <c r="Y163" i="1" s="1"/>
  <c r="V83" i="1"/>
  <c r="AA83" i="1" s="1"/>
  <c r="AK83" i="1" s="1"/>
  <c r="V339" i="1"/>
  <c r="AA339" i="1" s="1"/>
  <c r="AK339" i="1" s="1"/>
  <c r="W256" i="1"/>
  <c r="X256" i="1" s="1"/>
  <c r="Y256" i="1" s="1"/>
  <c r="V172" i="1"/>
  <c r="Z172" i="1" s="1"/>
  <c r="AJ172" i="1" s="1"/>
  <c r="W89" i="1"/>
  <c r="X89" i="1" s="1"/>
  <c r="Y89" i="1" s="1"/>
  <c r="V33" i="1"/>
  <c r="AA33" i="1" s="1"/>
  <c r="AK33" i="1" s="1"/>
  <c r="V558" i="1"/>
  <c r="AA558" i="1" s="1"/>
  <c r="AK558" i="1" s="1"/>
  <c r="W174" i="1"/>
  <c r="X174" i="1" s="1"/>
  <c r="Y174" i="1" s="1"/>
  <c r="V90" i="1"/>
  <c r="Z90" i="1" s="1"/>
  <c r="W11" i="1"/>
  <c r="X11" i="1" s="1"/>
  <c r="Y11" i="1" s="1"/>
  <c r="W263" i="1"/>
  <c r="X263" i="1" s="1"/>
  <c r="Y263" i="1" s="1"/>
  <c r="V183" i="1"/>
  <c r="Z183" i="1" s="1"/>
  <c r="AJ183" i="1" s="1"/>
  <c r="W100" i="1"/>
  <c r="X100" i="1" s="1"/>
  <c r="Y100" i="1" s="1"/>
  <c r="V16" i="1"/>
  <c r="AA16" i="1" s="1"/>
  <c r="AK16" i="1" s="1"/>
  <c r="V272" i="1"/>
  <c r="Z272" i="1" s="1"/>
  <c r="W189" i="1"/>
  <c r="X189" i="1" s="1"/>
  <c r="Y189" i="1" s="1"/>
  <c r="V402" i="1"/>
  <c r="AA402" i="1" s="1"/>
  <c r="AK402" i="1" s="1"/>
  <c r="W146" i="1"/>
  <c r="X146" i="1" s="1"/>
  <c r="Y146" i="1" s="1"/>
  <c r="V62" i="1"/>
  <c r="Z62" i="1" s="1"/>
  <c r="V318" i="1"/>
  <c r="Z318" i="1" s="1"/>
  <c r="AJ318" i="1" s="1"/>
  <c r="W235" i="1"/>
  <c r="X235" i="1" s="1"/>
  <c r="Y235" i="1" s="1"/>
  <c r="V155" i="1"/>
  <c r="AA155" i="1" s="1"/>
  <c r="AK155" i="1" s="1"/>
  <c r="W72" i="1"/>
  <c r="X72" i="1" s="1"/>
  <c r="Y72" i="1" s="1"/>
  <c r="W328" i="1"/>
  <c r="X328" i="1" s="1"/>
  <c r="Y328" i="1" s="1"/>
  <c r="V244" i="1"/>
  <c r="AA244" i="1" s="1"/>
  <c r="AK244" i="1" s="1"/>
  <c r="W161" i="1"/>
  <c r="X161" i="1" s="1"/>
  <c r="Y161" i="1" s="1"/>
  <c r="V374" i="1"/>
  <c r="AA374" i="1" s="1"/>
  <c r="AK374" i="1" s="1"/>
  <c r="W159" i="1"/>
  <c r="X159" i="1" s="1"/>
  <c r="Y159" i="1" s="1"/>
  <c r="W246" i="1"/>
  <c r="X246" i="1" s="1"/>
  <c r="Y246" i="1" s="1"/>
  <c r="W150" i="1"/>
  <c r="X150" i="1" s="1"/>
  <c r="Y150" i="1" s="1"/>
  <c r="V226" i="1"/>
  <c r="AA226" i="1" s="1"/>
  <c r="AK226" i="1" s="1"/>
  <c r="W186" i="1"/>
  <c r="X186" i="1" s="1"/>
  <c r="Y186" i="1" s="1"/>
  <c r="V102" i="1"/>
  <c r="AA102" i="1" s="1"/>
  <c r="AK102" i="1" s="1"/>
  <c r="W19" i="1"/>
  <c r="X19" i="1" s="1"/>
  <c r="Y19" i="1" s="1"/>
  <c r="W275" i="1"/>
  <c r="X275" i="1" s="1"/>
  <c r="Y275" i="1" s="1"/>
  <c r="V195" i="1"/>
  <c r="AA195" i="1" s="1"/>
  <c r="AK195" i="1" s="1"/>
  <c r="W112" i="1"/>
  <c r="X112" i="1" s="1"/>
  <c r="Y112" i="1" s="1"/>
  <c r="V28" i="1"/>
  <c r="Z28" i="1" s="1"/>
  <c r="V284" i="1"/>
  <c r="Z284" i="1" s="1"/>
  <c r="W201" i="1"/>
  <c r="X201" i="1" s="1"/>
  <c r="Y201" i="1" s="1"/>
  <c r="V414" i="1"/>
  <c r="AA414" i="1" s="1"/>
  <c r="AK414" i="1" s="1"/>
  <c r="W62" i="1"/>
  <c r="X62" i="1" s="1"/>
  <c r="Y62" i="1" s="1"/>
  <c r="W318" i="1"/>
  <c r="X318" i="1" s="1"/>
  <c r="Y318" i="1" s="1"/>
  <c r="V234" i="1"/>
  <c r="AA234" i="1" s="1"/>
  <c r="AK234" i="1" s="1"/>
  <c r="W151" i="1"/>
  <c r="X151" i="1" s="1"/>
  <c r="Y151" i="1" s="1"/>
  <c r="V71" i="1"/>
  <c r="AA71" i="1" s="1"/>
  <c r="AK71" i="1" s="1"/>
  <c r="V327" i="1"/>
  <c r="AA327" i="1" s="1"/>
  <c r="AK327" i="1" s="1"/>
  <c r="W244" i="1"/>
  <c r="X244" i="1" s="1"/>
  <c r="Y244" i="1" s="1"/>
  <c r="V160" i="1"/>
  <c r="AA160" i="1" s="1"/>
  <c r="AK160" i="1" s="1"/>
  <c r="W77" i="1"/>
  <c r="X77" i="1" s="1"/>
  <c r="Y77" i="1" s="1"/>
  <c r="W333" i="1"/>
  <c r="X333" i="1" s="1"/>
  <c r="Y333" i="1" s="1"/>
  <c r="V546" i="1"/>
  <c r="W162" i="1"/>
  <c r="X162" i="1" s="1"/>
  <c r="Y162" i="1" s="1"/>
  <c r="V78" i="1"/>
  <c r="Z78" i="1" s="1"/>
  <c r="V334" i="1"/>
  <c r="AA334" i="1" s="1"/>
  <c r="AK334" i="1" s="1"/>
  <c r="W251" i="1"/>
  <c r="X251" i="1" s="1"/>
  <c r="Y251" i="1" s="1"/>
  <c r="V171" i="1"/>
  <c r="Z171" i="1" s="1"/>
  <c r="W88" i="1"/>
  <c r="X88" i="1" s="1"/>
  <c r="Y88" i="1" s="1"/>
  <c r="K21" i="1"/>
  <c r="M21" i="1" s="1"/>
  <c r="V260" i="1"/>
  <c r="Z260" i="1" s="1"/>
  <c r="W177" i="1"/>
  <c r="X177" i="1" s="1"/>
  <c r="Y177" i="1" s="1"/>
  <c r="V390" i="1"/>
  <c r="AA390" i="1" s="1"/>
  <c r="AK390" i="1" s="1"/>
  <c r="K20" i="1"/>
  <c r="L20" i="1" s="1"/>
  <c r="W262" i="1"/>
  <c r="X262" i="1" s="1"/>
  <c r="Y262" i="1" s="1"/>
  <c r="V178" i="1"/>
  <c r="AA178" i="1" s="1"/>
  <c r="AK178" i="1" s="1"/>
  <c r="W95" i="1"/>
  <c r="X95" i="1" s="1"/>
  <c r="Y95" i="1" s="1"/>
  <c r="V15" i="1"/>
  <c r="Z15" i="1" s="1"/>
  <c r="V271" i="1"/>
  <c r="Z271" i="1" s="1"/>
  <c r="W188" i="1"/>
  <c r="X188" i="1" s="1"/>
  <c r="Y188" i="1" s="1"/>
  <c r="V104" i="1"/>
  <c r="AA104" i="1" s="1"/>
  <c r="AK104" i="1" s="1"/>
  <c r="W21" i="1"/>
  <c r="X21" i="1" s="1"/>
  <c r="Y21" i="1" s="1"/>
  <c r="W277" i="1"/>
  <c r="X277" i="1" s="1"/>
  <c r="Y277" i="1" s="1"/>
  <c r="V490" i="1"/>
  <c r="Z490" i="1" s="1"/>
  <c r="W106" i="1"/>
  <c r="X106" i="1" s="1"/>
  <c r="Y106" i="1" s="1"/>
  <c r="V22" i="1"/>
  <c r="AA22" i="1" s="1"/>
  <c r="AK22" i="1" s="1"/>
  <c r="V278" i="1"/>
  <c r="AA278" i="1" s="1"/>
  <c r="AK278" i="1" s="1"/>
  <c r="W195" i="1"/>
  <c r="X195" i="1" s="1"/>
  <c r="Y195" i="1" s="1"/>
  <c r="V115" i="1"/>
  <c r="Z115" i="1" s="1"/>
  <c r="W32" i="1"/>
  <c r="X32" i="1" s="1"/>
  <c r="Y32" i="1" s="1"/>
  <c r="W288" i="1"/>
  <c r="X288" i="1" s="1"/>
  <c r="Y288" i="1" s="1"/>
  <c r="V204" i="1"/>
  <c r="AA204" i="1" s="1"/>
  <c r="AK204" i="1" s="1"/>
  <c r="W121" i="1"/>
  <c r="X121" i="1" s="1"/>
  <c r="Y121" i="1" s="1"/>
  <c r="V289" i="1"/>
  <c r="AA289" i="1" s="1"/>
  <c r="AK289" i="1" s="1"/>
  <c r="V590" i="1"/>
  <c r="AA590" i="1" s="1"/>
  <c r="AK590" i="1" s="1"/>
  <c r="W206" i="1"/>
  <c r="X206" i="1" s="1"/>
  <c r="Y206" i="1" s="1"/>
  <c r="V122" i="1"/>
  <c r="Z122" i="1" s="1"/>
  <c r="W39" i="1"/>
  <c r="X39" i="1" s="1"/>
  <c r="Y39" i="1" s="1"/>
  <c r="W295" i="1"/>
  <c r="X295" i="1" s="1"/>
  <c r="Y295" i="1" s="1"/>
  <c r="V215" i="1"/>
  <c r="Z215" i="1" s="1"/>
  <c r="W132" i="1"/>
  <c r="X132" i="1" s="1"/>
  <c r="Y132" i="1" s="1"/>
  <c r="V48" i="1"/>
  <c r="Z48" i="1" s="1"/>
  <c r="V304" i="1"/>
  <c r="Z304" i="1" s="1"/>
  <c r="W221" i="1"/>
  <c r="X221" i="1" s="1"/>
  <c r="Y221" i="1" s="1"/>
  <c r="V434" i="1"/>
  <c r="Z434" i="1" s="1"/>
  <c r="W178" i="1"/>
  <c r="X178" i="1" s="1"/>
  <c r="Y178" i="1" s="1"/>
  <c r="V94" i="1"/>
  <c r="AA94" i="1" s="1"/>
  <c r="AK94" i="1" s="1"/>
  <c r="K13" i="1"/>
  <c r="L13" i="1" s="1"/>
  <c r="W267" i="1"/>
  <c r="X267" i="1" s="1"/>
  <c r="Y267" i="1" s="1"/>
  <c r="V187" i="1"/>
  <c r="AA187" i="1" s="1"/>
  <c r="AK187" i="1" s="1"/>
  <c r="W104" i="1"/>
  <c r="X104" i="1" s="1"/>
  <c r="Y104" i="1" s="1"/>
  <c r="V20" i="1"/>
  <c r="Z20" i="1" s="1"/>
  <c r="V276" i="1"/>
  <c r="AA276" i="1" s="1"/>
  <c r="AK276" i="1" s="1"/>
  <c r="W193" i="1"/>
  <c r="X193" i="1" s="1"/>
  <c r="Y193" i="1" s="1"/>
  <c r="V406" i="1"/>
  <c r="AA406" i="1" s="1"/>
  <c r="AK406" i="1" s="1"/>
  <c r="V127" i="1"/>
  <c r="AA127" i="1" s="1"/>
  <c r="AK127" i="1" s="1"/>
  <c r="W47" i="1"/>
  <c r="X47" i="1" s="1"/>
  <c r="Y47" i="1" s="1"/>
  <c r="V34" i="1"/>
  <c r="W310" i="1"/>
  <c r="X310" i="1" s="1"/>
  <c r="Y310" i="1" s="1"/>
  <c r="W218" i="1"/>
  <c r="X218" i="1" s="1"/>
  <c r="Y218" i="1" s="1"/>
  <c r="V134" i="1"/>
  <c r="W51" i="1"/>
  <c r="X51" i="1" s="1"/>
  <c r="Y51" i="1" s="1"/>
  <c r="W307" i="1"/>
  <c r="X307" i="1" s="1"/>
  <c r="Y307" i="1" s="1"/>
  <c r="V227" i="1"/>
  <c r="V144" i="1"/>
  <c r="V60" i="1"/>
  <c r="V316" i="1"/>
  <c r="W233" i="1"/>
  <c r="X233" i="1" s="1"/>
  <c r="Y233" i="1" s="1"/>
  <c r="V446" i="1"/>
  <c r="W94" i="1"/>
  <c r="X94" i="1" s="1"/>
  <c r="Y94" i="1" s="1"/>
  <c r="K27" i="1"/>
  <c r="V266" i="1"/>
  <c r="W183" i="1"/>
  <c r="X183" i="1" s="1"/>
  <c r="Y183" i="1" s="1"/>
  <c r="V103" i="1"/>
  <c r="W20" i="1"/>
  <c r="X20" i="1" s="1"/>
  <c r="Y20" i="1" s="1"/>
  <c r="W276" i="1"/>
  <c r="X276" i="1" s="1"/>
  <c r="Y276" i="1" s="1"/>
  <c r="V192" i="1"/>
  <c r="W109" i="1"/>
  <c r="X109" i="1" s="1"/>
  <c r="Y109" i="1" s="1"/>
  <c r="V193" i="1"/>
  <c r="V578" i="1"/>
  <c r="W194" i="1"/>
  <c r="X194" i="1" s="1"/>
  <c r="Y194" i="1" s="1"/>
  <c r="V110" i="1"/>
  <c r="W27" i="1"/>
  <c r="X27" i="1" s="1"/>
  <c r="Y27" i="1" s="1"/>
  <c r="W283" i="1"/>
  <c r="X283" i="1" s="1"/>
  <c r="Y283" i="1" s="1"/>
  <c r="V203" i="1"/>
  <c r="W120" i="1"/>
  <c r="X120" i="1" s="1"/>
  <c r="Y120" i="1" s="1"/>
  <c r="V36" i="1"/>
  <c r="V292" i="1"/>
  <c r="W209" i="1"/>
  <c r="X209" i="1" s="1"/>
  <c r="Y209" i="1" s="1"/>
  <c r="V422" i="1"/>
  <c r="W38" i="1"/>
  <c r="X38" i="1" s="1"/>
  <c r="Y38" i="1" s="1"/>
  <c r="W294" i="1"/>
  <c r="X294" i="1" s="1"/>
  <c r="Y294" i="1" s="1"/>
  <c r="V210" i="1"/>
  <c r="W127" i="1"/>
  <c r="X127" i="1" s="1"/>
  <c r="Y127" i="1" s="1"/>
  <c r="V47" i="1"/>
  <c r="V303" i="1"/>
  <c r="W220" i="1"/>
  <c r="X220" i="1" s="1"/>
  <c r="Y220" i="1" s="1"/>
  <c r="V136" i="1"/>
  <c r="W53" i="1"/>
  <c r="X53" i="1" s="1"/>
  <c r="Y53" i="1" s="1"/>
  <c r="W309" i="1"/>
  <c r="X309" i="1" s="1"/>
  <c r="Y309" i="1" s="1"/>
  <c r="V522" i="1"/>
  <c r="W138" i="1"/>
  <c r="X138" i="1" s="1"/>
  <c r="Y138" i="1" s="1"/>
  <c r="V54" i="1"/>
  <c r="V310" i="1"/>
  <c r="W227" i="1"/>
  <c r="X227" i="1" s="1"/>
  <c r="Y227" i="1" s="1"/>
  <c r="V147" i="1"/>
  <c r="W64" i="1"/>
  <c r="X64" i="1" s="1"/>
  <c r="Y64" i="1" s="1"/>
  <c r="W320" i="1"/>
  <c r="X320" i="1" s="1"/>
  <c r="Y320" i="1" s="1"/>
  <c r="V236" i="1"/>
  <c r="W153" i="1"/>
  <c r="X153" i="1" s="1"/>
  <c r="Y153" i="1" s="1"/>
  <c r="V366" i="1"/>
  <c r="V622" i="1"/>
  <c r="W238" i="1"/>
  <c r="X238" i="1" s="1"/>
  <c r="Y238" i="1" s="1"/>
  <c r="V154" i="1"/>
  <c r="W71" i="1"/>
  <c r="X71" i="1" s="1"/>
  <c r="Y71" i="1" s="1"/>
  <c r="W327" i="1"/>
  <c r="X327" i="1" s="1"/>
  <c r="Y327" i="1" s="1"/>
  <c r="V247" i="1"/>
  <c r="W164" i="1"/>
  <c r="X164" i="1" s="1"/>
  <c r="Y164" i="1" s="1"/>
  <c r="V80" i="1"/>
  <c r="V336" i="1"/>
  <c r="W253" i="1"/>
  <c r="X253" i="1" s="1"/>
  <c r="Y253" i="1" s="1"/>
  <c r="V466" i="1"/>
  <c r="W210" i="1"/>
  <c r="X210" i="1" s="1"/>
  <c r="Y210" i="1" s="1"/>
  <c r="V126" i="1"/>
  <c r="W43" i="1"/>
  <c r="X43" i="1" s="1"/>
  <c r="Y43" i="1" s="1"/>
  <c r="W299" i="1"/>
  <c r="X299" i="1" s="1"/>
  <c r="Y299" i="1" s="1"/>
  <c r="V219" i="1"/>
  <c r="W136" i="1"/>
  <c r="X136" i="1" s="1"/>
  <c r="Y136" i="1" s="1"/>
  <c r="V52" i="1"/>
  <c r="V308" i="1"/>
  <c r="W225" i="1"/>
  <c r="X225" i="1" s="1"/>
  <c r="Y225" i="1" s="1"/>
  <c r="V438" i="1"/>
  <c r="W111" i="1"/>
  <c r="X111" i="1" s="1"/>
  <c r="Y111" i="1" s="1"/>
  <c r="V130" i="1"/>
  <c r="Z130" i="1" s="1"/>
  <c r="W118" i="1"/>
  <c r="X118" i="1" s="1"/>
  <c r="Y118" i="1" s="1"/>
  <c r="W54" i="1"/>
  <c r="X54" i="1" s="1"/>
  <c r="Y54" i="1" s="1"/>
  <c r="W250" i="1"/>
  <c r="X250" i="1" s="1"/>
  <c r="Y250" i="1" s="1"/>
  <c r="V166" i="1"/>
  <c r="AA166" i="1" s="1"/>
  <c r="AK166" i="1" s="1"/>
  <c r="W83" i="1"/>
  <c r="X83" i="1" s="1"/>
  <c r="Y83" i="1" s="1"/>
  <c r="K28" i="1"/>
  <c r="M28" i="1" s="1"/>
  <c r="V259" i="1"/>
  <c r="Z259" i="1" s="1"/>
  <c r="W176" i="1"/>
  <c r="X176" i="1" s="1"/>
  <c r="Y176" i="1" s="1"/>
  <c r="V92" i="1"/>
  <c r="AA92" i="1" s="1"/>
  <c r="AK92" i="1" s="1"/>
  <c r="K19" i="1"/>
  <c r="L19" i="1" s="1"/>
  <c r="W265" i="1"/>
  <c r="X265" i="1" s="1"/>
  <c r="Y265" i="1" s="1"/>
  <c r="V478" i="1"/>
  <c r="Z478" i="1" s="1"/>
  <c r="W126" i="1"/>
  <c r="X126" i="1" s="1"/>
  <c r="Y126" i="1" s="1"/>
  <c r="V42" i="1"/>
  <c r="Z42" i="1" s="1"/>
  <c r="V298" i="1"/>
  <c r="AA298" i="1" s="1"/>
  <c r="AK298" i="1" s="1"/>
  <c r="W215" i="1"/>
  <c r="X215" i="1" s="1"/>
  <c r="Y215" i="1" s="1"/>
  <c r="V135" i="1"/>
  <c r="AA135" i="1" s="1"/>
  <c r="AK135" i="1" s="1"/>
  <c r="W52" i="1"/>
  <c r="X52" i="1" s="1"/>
  <c r="Y52" i="1" s="1"/>
  <c r="W308" i="1"/>
  <c r="X308" i="1" s="1"/>
  <c r="Y308" i="1" s="1"/>
  <c r="V224" i="1"/>
  <c r="Z224" i="1" s="1"/>
  <c r="W141" i="1"/>
  <c r="X141" i="1" s="1"/>
  <c r="Y141" i="1" s="1"/>
  <c r="V354" i="1"/>
  <c r="AA354" i="1" s="1"/>
  <c r="AK354" i="1" s="1"/>
  <c r="V610" i="1"/>
  <c r="Z610" i="1" s="1"/>
  <c r="W226" i="1"/>
  <c r="X226" i="1" s="1"/>
  <c r="Y226" i="1" s="1"/>
  <c r="V142" i="1"/>
  <c r="Z142" i="1" s="1"/>
  <c r="W59" i="1"/>
  <c r="X59" i="1" s="1"/>
  <c r="Y59" i="1" s="1"/>
  <c r="W315" i="1"/>
  <c r="X315" i="1" s="1"/>
  <c r="Y315" i="1" s="1"/>
  <c r="V235" i="1"/>
  <c r="Z235" i="1" s="1"/>
  <c r="W152" i="1"/>
  <c r="X152" i="1" s="1"/>
  <c r="Y152" i="1" s="1"/>
  <c r="V68" i="1"/>
  <c r="AA68" i="1" s="1"/>
  <c r="AK68" i="1" s="1"/>
  <c r="V324" i="1"/>
  <c r="Z324" i="1" s="1"/>
  <c r="W241" i="1"/>
  <c r="X241" i="1" s="1"/>
  <c r="Y241" i="1" s="1"/>
  <c r="V454" i="1"/>
  <c r="AA454" i="1" s="1"/>
  <c r="AK454" i="1" s="1"/>
  <c r="W70" i="1"/>
  <c r="X70" i="1" s="1"/>
  <c r="Y70" i="1" s="1"/>
  <c r="W326" i="1"/>
  <c r="X326" i="1" s="1"/>
  <c r="Y326" i="1" s="1"/>
  <c r="V242" i="1"/>
  <c r="AA242" i="1" s="1"/>
  <c r="AK242" i="1" s="1"/>
  <c r="V159" i="1"/>
  <c r="Z159" i="1" s="1"/>
  <c r="V79" i="1"/>
  <c r="Z79" i="1" s="1"/>
  <c r="V335" i="1"/>
  <c r="AA335" i="1" s="1"/>
  <c r="AK335" i="1" s="1"/>
  <c r="W252" i="1"/>
  <c r="X252" i="1" s="1"/>
  <c r="Y252" i="1" s="1"/>
  <c r="V168" i="1"/>
  <c r="AA168" i="1" s="1"/>
  <c r="AK168" i="1" s="1"/>
  <c r="W85" i="1"/>
  <c r="X85" i="1" s="1"/>
  <c r="Y85" i="1" s="1"/>
  <c r="W341" i="1"/>
  <c r="X341" i="1" s="1"/>
  <c r="Y341" i="1" s="1"/>
  <c r="V554" i="1"/>
  <c r="AA554" i="1" s="1"/>
  <c r="AK554" i="1" s="1"/>
  <c r="W170" i="1"/>
  <c r="X170" i="1" s="1"/>
  <c r="Y170" i="1" s="1"/>
  <c r="V86" i="1"/>
  <c r="Z86" i="1" s="1"/>
  <c r="K14" i="1"/>
  <c r="M14" i="1" s="1"/>
  <c r="W259" i="1"/>
  <c r="X259" i="1" s="1"/>
  <c r="Y259" i="1" s="1"/>
  <c r="V179" i="1"/>
  <c r="Z179" i="1" s="1"/>
  <c r="W96" i="1"/>
  <c r="X96" i="1" s="1"/>
  <c r="Y96" i="1" s="1"/>
  <c r="V12" i="1"/>
  <c r="Z12" i="1" s="1"/>
  <c r="V268" i="1"/>
  <c r="AA268" i="1" s="1"/>
  <c r="AK268" i="1" s="1"/>
  <c r="W185" i="1"/>
  <c r="X185" i="1" s="1"/>
  <c r="Y185" i="1" s="1"/>
  <c r="V398" i="1"/>
  <c r="AA398" i="1" s="1"/>
  <c r="AK398" i="1" s="1"/>
  <c r="W14" i="1"/>
  <c r="X14" i="1" s="1"/>
  <c r="Y14" i="1" s="1"/>
  <c r="W270" i="1"/>
  <c r="X270" i="1" s="1"/>
  <c r="Y270" i="1" s="1"/>
  <c r="V186" i="1"/>
  <c r="Z186" i="1" s="1"/>
  <c r="W103" i="1"/>
  <c r="X103" i="1" s="1"/>
  <c r="Y103" i="1" s="1"/>
  <c r="V23" i="1"/>
  <c r="AA23" i="1" s="1"/>
  <c r="AK23" i="1" s="1"/>
  <c r="V279" i="1"/>
  <c r="AA279" i="1" s="1"/>
  <c r="AK279" i="1" s="1"/>
  <c r="W196" i="1"/>
  <c r="X196" i="1" s="1"/>
  <c r="Y196" i="1" s="1"/>
  <c r="W113" i="1"/>
  <c r="X113" i="1" s="1"/>
  <c r="Y113" i="1" s="1"/>
  <c r="W29" i="1"/>
  <c r="X29" i="1" s="1"/>
  <c r="Y29" i="1" s="1"/>
  <c r="W285" i="1"/>
  <c r="X285" i="1" s="1"/>
  <c r="Y285" i="1" s="1"/>
  <c r="V498" i="1"/>
  <c r="Z498" i="1" s="1"/>
  <c r="W242" i="1"/>
  <c r="X242" i="1" s="1"/>
  <c r="Y242" i="1" s="1"/>
  <c r="V158" i="1"/>
  <c r="AA158" i="1" s="1"/>
  <c r="AK158" i="1" s="1"/>
  <c r="W75" i="1"/>
  <c r="X75" i="1" s="1"/>
  <c r="Y75" i="1" s="1"/>
  <c r="W331" i="1"/>
  <c r="X331" i="1" s="1"/>
  <c r="Y331" i="1" s="1"/>
  <c r="V251" i="1"/>
  <c r="AA251" i="1" s="1"/>
  <c r="AK251" i="1" s="1"/>
  <c r="W168" i="1"/>
  <c r="X168" i="1" s="1"/>
  <c r="Y168" i="1" s="1"/>
  <c r="V84" i="1"/>
  <c r="Z84" i="1" s="1"/>
  <c r="V340" i="1"/>
  <c r="Z340" i="1" s="1"/>
  <c r="W257" i="1"/>
  <c r="X257" i="1" s="1"/>
  <c r="Y257" i="1" s="1"/>
  <c r="V470" i="1"/>
  <c r="AA470" i="1" s="1"/>
  <c r="AK470" i="1" s="1"/>
  <c r="L24" i="1"/>
  <c r="M24" i="1"/>
  <c r="L26" i="1"/>
  <c r="M26" i="1"/>
  <c r="AA130" i="1"/>
  <c r="AK130" i="1" s="1"/>
  <c r="Z566" i="1"/>
  <c r="AA566" i="1"/>
  <c r="AK566" i="1" s="1"/>
  <c r="Z97" i="1"/>
  <c r="AA97" i="1"/>
  <c r="AK97" i="1" s="1"/>
  <c r="Z494" i="1"/>
  <c r="AJ494" i="1" s="1"/>
  <c r="AA282" i="1"/>
  <c r="AK282" i="1" s="1"/>
  <c r="Z282" i="1"/>
  <c r="AJ282" i="1" s="1"/>
  <c r="Z108" i="1"/>
  <c r="AA108" i="1"/>
  <c r="AK108" i="1" s="1"/>
  <c r="AA182" i="1"/>
  <c r="AK182" i="1" s="1"/>
  <c r="Z182" i="1"/>
  <c r="AB182" i="1" s="1"/>
  <c r="M15" i="1"/>
  <c r="L15" i="1"/>
  <c r="Z91" i="1"/>
  <c r="AA91" i="1"/>
  <c r="AK91" i="1" s="1"/>
  <c r="AA208" i="1"/>
  <c r="AA64" i="1"/>
  <c r="AK64" i="1" s="1"/>
  <c r="Z64" i="1"/>
  <c r="AA188" i="1"/>
  <c r="AK188" i="1" s="1"/>
  <c r="Z188" i="1"/>
  <c r="Z262" i="1"/>
  <c r="AJ262" i="1" s="1"/>
  <c r="AA262" i="1"/>
  <c r="AK262" i="1" s="1"/>
  <c r="Z320" i="1"/>
  <c r="AA31" i="1"/>
  <c r="AK31" i="1" s="1"/>
  <c r="Z31" i="1"/>
  <c r="V44" i="1"/>
  <c r="W300" i="1"/>
  <c r="X300" i="1" s="1"/>
  <c r="Y300" i="1" s="1"/>
  <c r="V216" i="1"/>
  <c r="W133" i="1"/>
  <c r="X133" i="1" s="1"/>
  <c r="Y133" i="1" s="1"/>
  <c r="V346" i="1"/>
  <c r="V562" i="1"/>
  <c r="V69" i="1"/>
  <c r="V325" i="1"/>
  <c r="W371" i="1"/>
  <c r="X371" i="1" s="1"/>
  <c r="Y371" i="1" s="1"/>
  <c r="W403" i="1"/>
  <c r="X403" i="1" s="1"/>
  <c r="Y403" i="1" s="1"/>
  <c r="W435" i="1"/>
  <c r="X435" i="1" s="1"/>
  <c r="Y435" i="1" s="1"/>
  <c r="W467" i="1"/>
  <c r="X467" i="1" s="1"/>
  <c r="Y467" i="1" s="1"/>
  <c r="W499" i="1"/>
  <c r="X499" i="1" s="1"/>
  <c r="Y499" i="1" s="1"/>
  <c r="W531" i="1"/>
  <c r="X531" i="1" s="1"/>
  <c r="Y531" i="1" s="1"/>
  <c r="W563" i="1"/>
  <c r="X563" i="1" s="1"/>
  <c r="Y563" i="1" s="1"/>
  <c r="W595" i="1"/>
  <c r="X595" i="1" s="1"/>
  <c r="Y595" i="1" s="1"/>
  <c r="W627" i="1"/>
  <c r="X627" i="1" s="1"/>
  <c r="Y627" i="1" s="1"/>
  <c r="V137" i="1"/>
  <c r="V347" i="1"/>
  <c r="V379" i="1"/>
  <c r="V411" i="1"/>
  <c r="V443" i="1"/>
  <c r="V475" i="1"/>
  <c r="V507" i="1"/>
  <c r="V539" i="1"/>
  <c r="V571" i="1"/>
  <c r="V603" i="1"/>
  <c r="V635" i="1"/>
  <c r="V237" i="1"/>
  <c r="W360" i="1"/>
  <c r="X360" i="1" s="1"/>
  <c r="Y360" i="1" s="1"/>
  <c r="W392" i="1"/>
  <c r="X392" i="1" s="1"/>
  <c r="Y392" i="1" s="1"/>
  <c r="W424" i="1"/>
  <c r="X424" i="1" s="1"/>
  <c r="Y424" i="1" s="1"/>
  <c r="W456" i="1"/>
  <c r="X456" i="1" s="1"/>
  <c r="Y456" i="1" s="1"/>
  <c r="W488" i="1"/>
  <c r="X488" i="1" s="1"/>
  <c r="Y488" i="1" s="1"/>
  <c r="W520" i="1"/>
  <c r="X520" i="1" s="1"/>
  <c r="Y520" i="1" s="1"/>
  <c r="W552" i="1"/>
  <c r="X552" i="1" s="1"/>
  <c r="Y552" i="1" s="1"/>
  <c r="W584" i="1"/>
  <c r="X584" i="1" s="1"/>
  <c r="Y584" i="1" s="1"/>
  <c r="W616" i="1"/>
  <c r="X616" i="1" s="1"/>
  <c r="Y616" i="1" s="1"/>
  <c r="V81" i="1"/>
  <c r="V337" i="1"/>
  <c r="V372" i="1"/>
  <c r="V404" i="1"/>
  <c r="V436" i="1"/>
  <c r="V468" i="1"/>
  <c r="V500" i="1"/>
  <c r="V532" i="1"/>
  <c r="V564" i="1"/>
  <c r="V596" i="1"/>
  <c r="V628" i="1"/>
  <c r="V181" i="1"/>
  <c r="W353" i="1"/>
  <c r="X353" i="1" s="1"/>
  <c r="Y353" i="1" s="1"/>
  <c r="W385" i="1"/>
  <c r="X385" i="1" s="1"/>
  <c r="Y385" i="1" s="1"/>
  <c r="W417" i="1"/>
  <c r="X417" i="1" s="1"/>
  <c r="Y417" i="1" s="1"/>
  <c r="W449" i="1"/>
  <c r="X449" i="1" s="1"/>
  <c r="Y449" i="1" s="1"/>
  <c r="W481" i="1"/>
  <c r="X481" i="1" s="1"/>
  <c r="Y481" i="1" s="1"/>
  <c r="W514" i="1"/>
  <c r="X514" i="1" s="1"/>
  <c r="Y514" i="1" s="1"/>
  <c r="W545" i="1"/>
  <c r="X545" i="1" s="1"/>
  <c r="Y545" i="1" s="1"/>
  <c r="W577" i="1"/>
  <c r="X577" i="1" s="1"/>
  <c r="Y577" i="1" s="1"/>
  <c r="W609" i="1"/>
  <c r="X609" i="1" s="1"/>
  <c r="Y609" i="1" s="1"/>
  <c r="V25" i="1"/>
  <c r="V281" i="1"/>
  <c r="V365" i="1"/>
  <c r="V397" i="1"/>
  <c r="V429" i="1"/>
  <c r="V461" i="1"/>
  <c r="V493" i="1"/>
  <c r="V525" i="1"/>
  <c r="V557" i="1"/>
  <c r="V589" i="1"/>
  <c r="V621" i="1"/>
  <c r="W426" i="1"/>
  <c r="X426" i="1" s="1"/>
  <c r="Y426" i="1" s="1"/>
  <c r="W644" i="1"/>
  <c r="X644" i="1" s="1"/>
  <c r="Y644" i="1" s="1"/>
  <c r="W676" i="1"/>
  <c r="X676" i="1" s="1"/>
  <c r="Y676" i="1" s="1"/>
  <c r="W708" i="1"/>
  <c r="X708" i="1" s="1"/>
  <c r="Y708" i="1" s="1"/>
  <c r="W740" i="1"/>
  <c r="X740" i="1" s="1"/>
  <c r="Y740" i="1" s="1"/>
  <c r="W772" i="1"/>
  <c r="X772" i="1" s="1"/>
  <c r="Y772" i="1" s="1"/>
  <c r="W804" i="1"/>
  <c r="X804" i="1" s="1"/>
  <c r="Y804" i="1" s="1"/>
  <c r="V836" i="1"/>
  <c r="W868" i="1"/>
  <c r="X868" i="1" s="1"/>
  <c r="Y868" i="1" s="1"/>
  <c r="W900" i="1"/>
  <c r="X900" i="1" s="1"/>
  <c r="Y900" i="1" s="1"/>
  <c r="W932" i="1"/>
  <c r="X932" i="1" s="1"/>
  <c r="Y932" i="1" s="1"/>
  <c r="W494" i="1"/>
  <c r="X494" i="1" s="1"/>
  <c r="Y494" i="1" s="1"/>
  <c r="V652" i="1"/>
  <c r="V684" i="1"/>
  <c r="W716" i="1"/>
  <c r="X716" i="1" s="1"/>
  <c r="Y716" i="1" s="1"/>
  <c r="V63" i="1"/>
  <c r="W76" i="1"/>
  <c r="X76" i="1" s="1"/>
  <c r="Y76" i="1" s="1"/>
  <c r="W332" i="1"/>
  <c r="X332" i="1" s="1"/>
  <c r="Y332" i="1" s="1"/>
  <c r="V248" i="1"/>
  <c r="W165" i="1"/>
  <c r="X165" i="1" s="1"/>
  <c r="Y165" i="1" s="1"/>
  <c r="V378" i="1"/>
  <c r="V570" i="1"/>
  <c r="V101" i="1"/>
  <c r="W343" i="1"/>
  <c r="X343" i="1" s="1"/>
  <c r="Y343" i="1" s="1"/>
  <c r="W375" i="1"/>
  <c r="X375" i="1" s="1"/>
  <c r="Y375" i="1" s="1"/>
  <c r="W407" i="1"/>
  <c r="X407" i="1" s="1"/>
  <c r="Y407" i="1" s="1"/>
  <c r="W439" i="1"/>
  <c r="X439" i="1" s="1"/>
  <c r="Y439" i="1" s="1"/>
  <c r="W471" i="1"/>
  <c r="X471" i="1" s="1"/>
  <c r="Y471" i="1" s="1"/>
  <c r="W503" i="1"/>
  <c r="X503" i="1" s="1"/>
  <c r="Y503" i="1" s="1"/>
  <c r="W535" i="1"/>
  <c r="X535" i="1" s="1"/>
  <c r="Y535" i="1" s="1"/>
  <c r="W567" i="1"/>
  <c r="X567" i="1" s="1"/>
  <c r="Y567" i="1" s="1"/>
  <c r="W599" i="1"/>
  <c r="X599" i="1" s="1"/>
  <c r="Y599" i="1" s="1"/>
  <c r="W631" i="1"/>
  <c r="X631" i="1" s="1"/>
  <c r="Y631" i="1" s="1"/>
  <c r="V169" i="1"/>
  <c r="V351" i="1"/>
  <c r="V383" i="1"/>
  <c r="V415" i="1"/>
  <c r="V447" i="1"/>
  <c r="V479" i="1"/>
  <c r="V511" i="1"/>
  <c r="V543" i="1"/>
  <c r="V575" i="1"/>
  <c r="V607" i="1"/>
  <c r="V13" i="1"/>
  <c r="V269" i="1"/>
  <c r="W364" i="1"/>
  <c r="X364" i="1" s="1"/>
  <c r="Y364" i="1" s="1"/>
  <c r="W396" i="1"/>
  <c r="X396" i="1" s="1"/>
  <c r="Y396" i="1" s="1"/>
  <c r="W428" i="1"/>
  <c r="X428" i="1" s="1"/>
  <c r="Y428" i="1" s="1"/>
  <c r="W460" i="1"/>
  <c r="X460" i="1" s="1"/>
  <c r="Y460" i="1" s="1"/>
  <c r="W492" i="1"/>
  <c r="X492" i="1" s="1"/>
  <c r="Y492" i="1" s="1"/>
  <c r="W524" i="1"/>
  <c r="X524" i="1" s="1"/>
  <c r="Y524" i="1" s="1"/>
  <c r="W556" i="1"/>
  <c r="X556" i="1" s="1"/>
  <c r="Y556" i="1" s="1"/>
  <c r="W588" i="1"/>
  <c r="X588" i="1" s="1"/>
  <c r="Y588" i="1" s="1"/>
  <c r="W620" i="1"/>
  <c r="X620" i="1" s="1"/>
  <c r="Y620" i="1" s="1"/>
  <c r="V113" i="1"/>
  <c r="V344" i="1"/>
  <c r="V376" i="1"/>
  <c r="V408" i="1"/>
  <c r="V440" i="1"/>
  <c r="V472" i="1"/>
  <c r="V504" i="1"/>
  <c r="V536" i="1"/>
  <c r="V568" i="1"/>
  <c r="V600" i="1"/>
  <c r="V632" i="1"/>
  <c r="V213" i="1"/>
  <c r="W357" i="1"/>
  <c r="X357" i="1" s="1"/>
  <c r="Y357" i="1" s="1"/>
  <c r="W389" i="1"/>
  <c r="X389" i="1" s="1"/>
  <c r="Y389" i="1" s="1"/>
  <c r="W421" i="1"/>
  <c r="X421" i="1" s="1"/>
  <c r="Y421" i="1" s="1"/>
  <c r="W453" i="1"/>
  <c r="X453" i="1" s="1"/>
  <c r="Y453" i="1" s="1"/>
  <c r="W485" i="1"/>
  <c r="X485" i="1" s="1"/>
  <c r="Y485" i="1" s="1"/>
  <c r="W517" i="1"/>
  <c r="X517" i="1" s="1"/>
  <c r="Y517" i="1" s="1"/>
  <c r="W549" i="1"/>
  <c r="X549" i="1" s="1"/>
  <c r="Y549" i="1" s="1"/>
  <c r="W581" i="1"/>
  <c r="X581" i="1" s="1"/>
  <c r="Y581" i="1" s="1"/>
  <c r="W613" i="1"/>
  <c r="X613" i="1" s="1"/>
  <c r="Y613" i="1" s="1"/>
  <c r="V57" i="1"/>
  <c r="V313" i="1"/>
  <c r="V369" i="1"/>
  <c r="V401" i="1"/>
  <c r="V433" i="1"/>
  <c r="V465" i="1"/>
  <c r="V497" i="1"/>
  <c r="V529" i="1"/>
  <c r="V561" i="1"/>
  <c r="V593" i="1"/>
  <c r="V625" i="1"/>
  <c r="W458" i="1"/>
  <c r="X458" i="1" s="1"/>
  <c r="Y458" i="1" s="1"/>
  <c r="W648" i="1"/>
  <c r="X648" i="1" s="1"/>
  <c r="Y648" i="1" s="1"/>
  <c r="W680" i="1"/>
  <c r="X680" i="1" s="1"/>
  <c r="Y680" i="1" s="1"/>
  <c r="W712" i="1"/>
  <c r="X712" i="1" s="1"/>
  <c r="Y712" i="1" s="1"/>
  <c r="W744" i="1"/>
  <c r="X744" i="1" s="1"/>
  <c r="Y744" i="1" s="1"/>
  <c r="W776" i="1"/>
  <c r="X776" i="1" s="1"/>
  <c r="Y776" i="1" s="1"/>
  <c r="W808" i="1"/>
  <c r="X808" i="1" s="1"/>
  <c r="Y808" i="1" s="1"/>
  <c r="W840" i="1"/>
  <c r="X840" i="1" s="1"/>
  <c r="Y840" i="1" s="1"/>
  <c r="W872" i="1"/>
  <c r="X872" i="1" s="1"/>
  <c r="Y872" i="1" s="1"/>
  <c r="W904" i="1"/>
  <c r="X904" i="1" s="1"/>
  <c r="Y904" i="1" s="1"/>
  <c r="W936" i="1"/>
  <c r="X936" i="1" s="1"/>
  <c r="Y936" i="1" s="1"/>
  <c r="W526" i="1"/>
  <c r="X526" i="1" s="1"/>
  <c r="Y526" i="1" s="1"/>
  <c r="V656" i="1"/>
  <c r="V688" i="1"/>
  <c r="V95" i="1"/>
  <c r="W108" i="1"/>
  <c r="X108" i="1" s="1"/>
  <c r="Y108" i="1" s="1"/>
  <c r="V24" i="1"/>
  <c r="V280" i="1"/>
  <c r="W197" i="1"/>
  <c r="X197" i="1" s="1"/>
  <c r="Y197" i="1" s="1"/>
  <c r="V410" i="1"/>
  <c r="V594" i="1"/>
  <c r="V133" i="1"/>
  <c r="W347" i="1"/>
  <c r="X347" i="1" s="1"/>
  <c r="Y347" i="1" s="1"/>
  <c r="W379" i="1"/>
  <c r="X379" i="1" s="1"/>
  <c r="Y379" i="1" s="1"/>
  <c r="W411" i="1"/>
  <c r="X411" i="1" s="1"/>
  <c r="Y411" i="1" s="1"/>
  <c r="W443" i="1"/>
  <c r="X443" i="1" s="1"/>
  <c r="Y443" i="1" s="1"/>
  <c r="W475" i="1"/>
  <c r="X475" i="1" s="1"/>
  <c r="Y475" i="1" s="1"/>
  <c r="W507" i="1"/>
  <c r="X507" i="1" s="1"/>
  <c r="Y507" i="1" s="1"/>
  <c r="W539" i="1"/>
  <c r="X539" i="1" s="1"/>
  <c r="Y539" i="1" s="1"/>
  <c r="W571" i="1"/>
  <c r="X571" i="1" s="1"/>
  <c r="Y571" i="1" s="1"/>
  <c r="W603" i="1"/>
  <c r="X603" i="1" s="1"/>
  <c r="Y603" i="1" s="1"/>
  <c r="W635" i="1"/>
  <c r="X635" i="1" s="1"/>
  <c r="Y635" i="1" s="1"/>
  <c r="V201" i="1"/>
  <c r="V355" i="1"/>
  <c r="V387" i="1"/>
  <c r="V419" i="1"/>
  <c r="V451" i="1"/>
  <c r="V483" i="1"/>
  <c r="V515" i="1"/>
  <c r="V547" i="1"/>
  <c r="V579" i="1"/>
  <c r="V611" i="1"/>
  <c r="V45" i="1"/>
  <c r="V301" i="1"/>
  <c r="W368" i="1"/>
  <c r="X368" i="1" s="1"/>
  <c r="Y368" i="1" s="1"/>
  <c r="W400" i="1"/>
  <c r="X400" i="1" s="1"/>
  <c r="Y400" i="1" s="1"/>
  <c r="W432" i="1"/>
  <c r="X432" i="1" s="1"/>
  <c r="Y432" i="1" s="1"/>
  <c r="W464" i="1"/>
  <c r="X464" i="1" s="1"/>
  <c r="Y464" i="1" s="1"/>
  <c r="W496" i="1"/>
  <c r="X496" i="1" s="1"/>
  <c r="Y496" i="1" s="1"/>
  <c r="W528" i="1"/>
  <c r="X528" i="1" s="1"/>
  <c r="Y528" i="1" s="1"/>
  <c r="W560" i="1"/>
  <c r="X560" i="1" s="1"/>
  <c r="Y560" i="1" s="1"/>
  <c r="W592" i="1"/>
  <c r="X592" i="1" s="1"/>
  <c r="Y592" i="1" s="1"/>
  <c r="W624" i="1"/>
  <c r="X624" i="1" s="1"/>
  <c r="Y624" i="1" s="1"/>
  <c r="V145" i="1"/>
  <c r="V348" i="1"/>
  <c r="V380" i="1"/>
  <c r="V412" i="1"/>
  <c r="V444" i="1"/>
  <c r="V476" i="1"/>
  <c r="V508" i="1"/>
  <c r="V540" i="1"/>
  <c r="V572" i="1"/>
  <c r="V604" i="1"/>
  <c r="V636" i="1"/>
  <c r="V245" i="1"/>
  <c r="W361" i="1"/>
  <c r="X361" i="1" s="1"/>
  <c r="Y361" i="1" s="1"/>
  <c r="W393" i="1"/>
  <c r="X393" i="1" s="1"/>
  <c r="Y393" i="1" s="1"/>
  <c r="W425" i="1"/>
  <c r="X425" i="1" s="1"/>
  <c r="Y425" i="1" s="1"/>
  <c r="W457" i="1"/>
  <c r="X457" i="1" s="1"/>
  <c r="Y457" i="1" s="1"/>
  <c r="W489" i="1"/>
  <c r="X489" i="1" s="1"/>
  <c r="Y489" i="1" s="1"/>
  <c r="W521" i="1"/>
  <c r="X521" i="1" s="1"/>
  <c r="Y521" i="1" s="1"/>
  <c r="W553" i="1"/>
  <c r="X553" i="1" s="1"/>
  <c r="Y553" i="1" s="1"/>
  <c r="W585" i="1"/>
  <c r="X585" i="1" s="1"/>
  <c r="Y585" i="1" s="1"/>
  <c r="W617" i="1"/>
  <c r="X617" i="1" s="1"/>
  <c r="Y617" i="1" s="1"/>
  <c r="V89" i="1"/>
  <c r="V341" i="1"/>
  <c r="V373" i="1"/>
  <c r="V405" i="1"/>
  <c r="V437" i="1"/>
  <c r="V469" i="1"/>
  <c r="V501" i="1"/>
  <c r="W533" i="1"/>
  <c r="X533" i="1" s="1"/>
  <c r="Y533" i="1" s="1"/>
  <c r="V565" i="1"/>
  <c r="V597" i="1"/>
  <c r="V629" i="1"/>
  <c r="W490" i="1"/>
  <c r="X490" i="1" s="1"/>
  <c r="Y490" i="1" s="1"/>
  <c r="W652" i="1"/>
  <c r="X652" i="1" s="1"/>
  <c r="Y652" i="1" s="1"/>
  <c r="W684" i="1"/>
  <c r="X684" i="1" s="1"/>
  <c r="Y684" i="1" s="1"/>
  <c r="V716" i="1"/>
  <c r="W748" i="1"/>
  <c r="X748" i="1" s="1"/>
  <c r="Y748" i="1" s="1"/>
  <c r="W780" i="1"/>
  <c r="X780" i="1" s="1"/>
  <c r="Y780" i="1" s="1"/>
  <c r="W812" i="1"/>
  <c r="X812" i="1" s="1"/>
  <c r="Y812" i="1" s="1"/>
  <c r="W844" i="1"/>
  <c r="X844" i="1" s="1"/>
  <c r="Y844" i="1" s="1"/>
  <c r="W876" i="1"/>
  <c r="X876" i="1" s="1"/>
  <c r="Y876" i="1" s="1"/>
  <c r="W908" i="1"/>
  <c r="X908" i="1" s="1"/>
  <c r="Y908" i="1" s="1"/>
  <c r="V29" i="1"/>
  <c r="W558" i="1"/>
  <c r="X558" i="1" s="1"/>
  <c r="Y558" i="1" s="1"/>
  <c r="V660" i="1"/>
  <c r="V692" i="1"/>
  <c r="V223" i="1"/>
  <c r="W140" i="1"/>
  <c r="X140" i="1" s="1"/>
  <c r="Y140" i="1" s="1"/>
  <c r="V56" i="1"/>
  <c r="V312" i="1"/>
  <c r="W229" i="1"/>
  <c r="X229" i="1" s="1"/>
  <c r="Y229" i="1" s="1"/>
  <c r="V442" i="1"/>
  <c r="V602" i="1"/>
  <c r="V165" i="1"/>
  <c r="W351" i="1"/>
  <c r="X351" i="1" s="1"/>
  <c r="Y351" i="1" s="1"/>
  <c r="W383" i="1"/>
  <c r="X383" i="1" s="1"/>
  <c r="Y383" i="1" s="1"/>
  <c r="W415" i="1"/>
  <c r="X415" i="1" s="1"/>
  <c r="Y415" i="1" s="1"/>
  <c r="W447" i="1"/>
  <c r="X447" i="1" s="1"/>
  <c r="Y447" i="1" s="1"/>
  <c r="W479" i="1"/>
  <c r="X479" i="1" s="1"/>
  <c r="Y479" i="1" s="1"/>
  <c r="W511" i="1"/>
  <c r="X511" i="1" s="1"/>
  <c r="Y511" i="1" s="1"/>
  <c r="W543" i="1"/>
  <c r="X543" i="1" s="1"/>
  <c r="Y543" i="1" s="1"/>
  <c r="W575" i="1"/>
  <c r="X575" i="1" s="1"/>
  <c r="Y575" i="1" s="1"/>
  <c r="W607" i="1"/>
  <c r="X607" i="1" s="1"/>
  <c r="Y607" i="1" s="1"/>
  <c r="W639" i="1"/>
  <c r="X639" i="1" s="1"/>
  <c r="Y639" i="1" s="1"/>
  <c r="V233" i="1"/>
  <c r="V359" i="1"/>
  <c r="V391" i="1"/>
  <c r="V423" i="1"/>
  <c r="V455" i="1"/>
  <c r="V487" i="1"/>
  <c r="V519" i="1"/>
  <c r="V551" i="1"/>
  <c r="V583" i="1"/>
  <c r="V615" i="1"/>
  <c r="V77" i="1"/>
  <c r="V333" i="1"/>
  <c r="W372" i="1"/>
  <c r="X372" i="1" s="1"/>
  <c r="Y372" i="1" s="1"/>
  <c r="W404" i="1"/>
  <c r="X404" i="1" s="1"/>
  <c r="Y404" i="1" s="1"/>
  <c r="W436" i="1"/>
  <c r="X436" i="1" s="1"/>
  <c r="Y436" i="1" s="1"/>
  <c r="W468" i="1"/>
  <c r="X468" i="1" s="1"/>
  <c r="Y468" i="1" s="1"/>
  <c r="W500" i="1"/>
  <c r="X500" i="1" s="1"/>
  <c r="Y500" i="1" s="1"/>
  <c r="W532" i="1"/>
  <c r="X532" i="1" s="1"/>
  <c r="Y532" i="1" s="1"/>
  <c r="W564" i="1"/>
  <c r="X564" i="1" s="1"/>
  <c r="Y564" i="1" s="1"/>
  <c r="W596" i="1"/>
  <c r="X596" i="1" s="1"/>
  <c r="Y596" i="1" s="1"/>
  <c r="W628" i="1"/>
  <c r="X628" i="1" s="1"/>
  <c r="Y628" i="1" s="1"/>
  <c r="V177" i="1"/>
  <c r="V352" i="1"/>
  <c r="V384" i="1"/>
  <c r="V416" i="1"/>
  <c r="V448" i="1"/>
  <c r="V480" i="1"/>
  <c r="V512" i="1"/>
  <c r="V544" i="1"/>
  <c r="V576" i="1"/>
  <c r="V608" i="1"/>
  <c r="V21" i="1"/>
  <c r="V277" i="1"/>
  <c r="W365" i="1"/>
  <c r="X365" i="1" s="1"/>
  <c r="Y365" i="1" s="1"/>
  <c r="W397" i="1"/>
  <c r="X397" i="1" s="1"/>
  <c r="Y397" i="1" s="1"/>
  <c r="W429" i="1"/>
  <c r="X429" i="1" s="1"/>
  <c r="Y429" i="1" s="1"/>
  <c r="W461" i="1"/>
  <c r="X461" i="1" s="1"/>
  <c r="Y461" i="1" s="1"/>
  <c r="W493" i="1"/>
  <c r="X493" i="1" s="1"/>
  <c r="Y493" i="1" s="1"/>
  <c r="W525" i="1"/>
  <c r="X525" i="1" s="1"/>
  <c r="Y525" i="1" s="1"/>
  <c r="W557" i="1"/>
  <c r="X557" i="1" s="1"/>
  <c r="Y557" i="1" s="1"/>
  <c r="W589" i="1"/>
  <c r="X589" i="1" s="1"/>
  <c r="Y589" i="1" s="1"/>
  <c r="W621" i="1"/>
  <c r="X621" i="1" s="1"/>
  <c r="Y621" i="1" s="1"/>
  <c r="V121" i="1"/>
  <c r="V345" i="1"/>
  <c r="V377" i="1"/>
  <c r="V409" i="1"/>
  <c r="V441" i="1"/>
  <c r="V473" i="1"/>
  <c r="V505" i="1"/>
  <c r="V537" i="1"/>
  <c r="V569" i="1"/>
  <c r="V601" i="1"/>
  <c r="V633" i="1"/>
  <c r="W522" i="1"/>
  <c r="X522" i="1" s="1"/>
  <c r="Y522" i="1" s="1"/>
  <c r="W656" i="1"/>
  <c r="X656" i="1" s="1"/>
  <c r="Y656" i="1" s="1"/>
  <c r="W688" i="1"/>
  <c r="X688" i="1" s="1"/>
  <c r="Y688" i="1" s="1"/>
  <c r="W720" i="1"/>
  <c r="X720" i="1" s="1"/>
  <c r="Y720" i="1" s="1"/>
  <c r="W752" i="1"/>
  <c r="X752" i="1" s="1"/>
  <c r="Y752" i="1" s="1"/>
  <c r="W784" i="1"/>
  <c r="X784" i="1" s="1"/>
  <c r="Y784" i="1" s="1"/>
  <c r="W816" i="1"/>
  <c r="X816" i="1" s="1"/>
  <c r="Y816" i="1" s="1"/>
  <c r="W848" i="1"/>
  <c r="X848" i="1" s="1"/>
  <c r="Y848" i="1" s="1"/>
  <c r="W880" i="1"/>
  <c r="X880" i="1" s="1"/>
  <c r="Y880" i="1" s="1"/>
  <c r="W912" i="1"/>
  <c r="X912" i="1" s="1"/>
  <c r="Y912" i="1" s="1"/>
  <c r="V285" i="1"/>
  <c r="W590" i="1"/>
  <c r="X590" i="1" s="1"/>
  <c r="Y590" i="1" s="1"/>
  <c r="V664" i="1"/>
  <c r="V696" i="1"/>
  <c r="V255" i="1"/>
  <c r="W172" i="1"/>
  <c r="X172" i="1" s="1"/>
  <c r="Y172" i="1" s="1"/>
  <c r="V88" i="1"/>
  <c r="V11" i="1"/>
  <c r="W261" i="1"/>
  <c r="X261" i="1" s="1"/>
  <c r="Y261" i="1" s="1"/>
  <c r="V474" i="1"/>
  <c r="V626" i="1"/>
  <c r="V197" i="1"/>
  <c r="W355" i="1"/>
  <c r="X355" i="1" s="1"/>
  <c r="Y355" i="1" s="1"/>
  <c r="W387" i="1"/>
  <c r="X387" i="1" s="1"/>
  <c r="Y387" i="1" s="1"/>
  <c r="W419" i="1"/>
  <c r="X419" i="1" s="1"/>
  <c r="Y419" i="1" s="1"/>
  <c r="W451" i="1"/>
  <c r="X451" i="1" s="1"/>
  <c r="Y451" i="1" s="1"/>
  <c r="W483" i="1"/>
  <c r="X483" i="1" s="1"/>
  <c r="Y483" i="1" s="1"/>
  <c r="W515" i="1"/>
  <c r="X515" i="1" s="1"/>
  <c r="Y515" i="1" s="1"/>
  <c r="W547" i="1"/>
  <c r="X547" i="1" s="1"/>
  <c r="Y547" i="1" s="1"/>
  <c r="W579" i="1"/>
  <c r="X579" i="1" s="1"/>
  <c r="Y579" i="1" s="1"/>
  <c r="W611" i="1"/>
  <c r="X611" i="1" s="1"/>
  <c r="Y611" i="1" s="1"/>
  <c r="K23" i="1"/>
  <c r="V265" i="1"/>
  <c r="V363" i="1"/>
  <c r="V395" i="1"/>
  <c r="V427" i="1"/>
  <c r="V459" i="1"/>
  <c r="V491" i="1"/>
  <c r="V523" i="1"/>
  <c r="V555" i="1"/>
  <c r="V587" i="1"/>
  <c r="V619" i="1"/>
  <c r="V109" i="1"/>
  <c r="W344" i="1"/>
  <c r="X344" i="1" s="1"/>
  <c r="Y344" i="1" s="1"/>
  <c r="W376" i="1"/>
  <c r="X376" i="1" s="1"/>
  <c r="Y376" i="1" s="1"/>
  <c r="W408" i="1"/>
  <c r="X408" i="1" s="1"/>
  <c r="Y408" i="1" s="1"/>
  <c r="W440" i="1"/>
  <c r="X440" i="1" s="1"/>
  <c r="Y440" i="1" s="1"/>
  <c r="W472" i="1"/>
  <c r="X472" i="1" s="1"/>
  <c r="Y472" i="1" s="1"/>
  <c r="W504" i="1"/>
  <c r="X504" i="1" s="1"/>
  <c r="Y504" i="1" s="1"/>
  <c r="W536" i="1"/>
  <c r="X536" i="1" s="1"/>
  <c r="Y536" i="1" s="1"/>
  <c r="W568" i="1"/>
  <c r="X568" i="1" s="1"/>
  <c r="Y568" i="1" s="1"/>
  <c r="W600" i="1"/>
  <c r="X600" i="1" s="1"/>
  <c r="Y600" i="1" s="1"/>
  <c r="W632" i="1"/>
  <c r="X632" i="1" s="1"/>
  <c r="Y632" i="1" s="1"/>
  <c r="V209" i="1"/>
  <c r="V356" i="1"/>
  <c r="V388" i="1"/>
  <c r="V420" i="1"/>
  <c r="V452" i="1"/>
  <c r="V484" i="1"/>
  <c r="V516" i="1"/>
  <c r="V548" i="1"/>
  <c r="V580" i="1"/>
  <c r="V612" i="1"/>
  <c r="V53" i="1"/>
  <c r="V309" i="1"/>
  <c r="W369" i="1"/>
  <c r="X369" i="1" s="1"/>
  <c r="Y369" i="1" s="1"/>
  <c r="W401" i="1"/>
  <c r="X401" i="1" s="1"/>
  <c r="Y401" i="1" s="1"/>
  <c r="W433" i="1"/>
  <c r="X433" i="1" s="1"/>
  <c r="Y433" i="1" s="1"/>
  <c r="W465" i="1"/>
  <c r="X465" i="1" s="1"/>
  <c r="Y465" i="1" s="1"/>
  <c r="W497" i="1"/>
  <c r="X497" i="1" s="1"/>
  <c r="Y497" i="1" s="1"/>
  <c r="W529" i="1"/>
  <c r="X529" i="1" s="1"/>
  <c r="Y529" i="1" s="1"/>
  <c r="W561" i="1"/>
  <c r="X561" i="1" s="1"/>
  <c r="Y561" i="1" s="1"/>
  <c r="W593" i="1"/>
  <c r="X593" i="1" s="1"/>
  <c r="Y593" i="1" s="1"/>
  <c r="W625" i="1"/>
  <c r="X625" i="1" s="1"/>
  <c r="Y625" i="1" s="1"/>
  <c r="V153" i="1"/>
  <c r="V349" i="1"/>
  <c r="V381" i="1"/>
  <c r="V413" i="1"/>
  <c r="V445" i="1"/>
  <c r="V477" i="1"/>
  <c r="V509" i="1"/>
  <c r="V541" i="1"/>
  <c r="V573" i="1"/>
  <c r="V605" i="1"/>
  <c r="V637" i="1"/>
  <c r="W554" i="1"/>
  <c r="X554" i="1" s="1"/>
  <c r="Y554" i="1" s="1"/>
  <c r="W660" i="1"/>
  <c r="X660" i="1" s="1"/>
  <c r="Y660" i="1" s="1"/>
  <c r="W692" i="1"/>
  <c r="X692" i="1" s="1"/>
  <c r="Y692" i="1" s="1"/>
  <c r="W724" i="1"/>
  <c r="X724" i="1" s="1"/>
  <c r="Y724" i="1" s="1"/>
  <c r="W756" i="1"/>
  <c r="X756" i="1" s="1"/>
  <c r="Y756" i="1" s="1"/>
  <c r="W788" i="1"/>
  <c r="X788" i="1" s="1"/>
  <c r="Y788" i="1" s="1"/>
  <c r="W820" i="1"/>
  <c r="X820" i="1" s="1"/>
  <c r="Y820" i="1" s="1"/>
  <c r="W852" i="1"/>
  <c r="X852" i="1" s="1"/>
  <c r="Y852" i="1" s="1"/>
  <c r="W884" i="1"/>
  <c r="X884" i="1" s="1"/>
  <c r="Y884" i="1" s="1"/>
  <c r="W916" i="1"/>
  <c r="X916" i="1" s="1"/>
  <c r="Y916" i="1" s="1"/>
  <c r="W366" i="1"/>
  <c r="X366" i="1" s="1"/>
  <c r="Y366" i="1" s="1"/>
  <c r="W622" i="1"/>
  <c r="X622" i="1" s="1"/>
  <c r="Y622" i="1" s="1"/>
  <c r="V668" i="1"/>
  <c r="V700" i="1"/>
  <c r="V287" i="1"/>
  <c r="W204" i="1"/>
  <c r="X204" i="1" s="1"/>
  <c r="Y204" i="1" s="1"/>
  <c r="V120" i="1"/>
  <c r="W37" i="1"/>
  <c r="X37" i="1" s="1"/>
  <c r="W293" i="1"/>
  <c r="X293" i="1" s="1"/>
  <c r="Y293" i="1" s="1"/>
  <c r="V506" i="1"/>
  <c r="V634" i="1"/>
  <c r="V229" i="1"/>
  <c r="W359" i="1"/>
  <c r="X359" i="1" s="1"/>
  <c r="Y359" i="1" s="1"/>
  <c r="W391" i="1"/>
  <c r="X391" i="1" s="1"/>
  <c r="Y391" i="1" s="1"/>
  <c r="W423" i="1"/>
  <c r="X423" i="1" s="1"/>
  <c r="Y423" i="1" s="1"/>
  <c r="W455" i="1"/>
  <c r="X455" i="1" s="1"/>
  <c r="Y455" i="1" s="1"/>
  <c r="W487" i="1"/>
  <c r="X487" i="1" s="1"/>
  <c r="Y487" i="1" s="1"/>
  <c r="W519" i="1"/>
  <c r="X519" i="1" s="1"/>
  <c r="Y519" i="1" s="1"/>
  <c r="W551" i="1"/>
  <c r="X551" i="1" s="1"/>
  <c r="Y551" i="1" s="1"/>
  <c r="W583" i="1"/>
  <c r="X583" i="1" s="1"/>
  <c r="Y583" i="1" s="1"/>
  <c r="W615" i="1"/>
  <c r="X615" i="1" s="1"/>
  <c r="Y615" i="1" s="1"/>
  <c r="V41" i="1"/>
  <c r="V297" i="1"/>
  <c r="V367" i="1"/>
  <c r="V399" i="1"/>
  <c r="V431" i="1"/>
  <c r="V463" i="1"/>
  <c r="V495" i="1"/>
  <c r="V527" i="1"/>
  <c r="V559" i="1"/>
  <c r="V591" i="1"/>
  <c r="V623" i="1"/>
  <c r="V141" i="1"/>
  <c r="W348" i="1"/>
  <c r="X348" i="1" s="1"/>
  <c r="Y348" i="1" s="1"/>
  <c r="W380" i="1"/>
  <c r="X380" i="1" s="1"/>
  <c r="Y380" i="1" s="1"/>
  <c r="W412" i="1"/>
  <c r="X412" i="1" s="1"/>
  <c r="Y412" i="1" s="1"/>
  <c r="W444" i="1"/>
  <c r="X444" i="1" s="1"/>
  <c r="Y444" i="1" s="1"/>
  <c r="W476" i="1"/>
  <c r="X476" i="1" s="1"/>
  <c r="Y476" i="1" s="1"/>
  <c r="W508" i="1"/>
  <c r="X508" i="1" s="1"/>
  <c r="Y508" i="1" s="1"/>
  <c r="W540" i="1"/>
  <c r="X540" i="1" s="1"/>
  <c r="Y540" i="1" s="1"/>
  <c r="W572" i="1"/>
  <c r="X572" i="1" s="1"/>
  <c r="Y572" i="1" s="1"/>
  <c r="W604" i="1"/>
  <c r="X604" i="1" s="1"/>
  <c r="Y604" i="1" s="1"/>
  <c r="W636" i="1"/>
  <c r="X636" i="1" s="1"/>
  <c r="Y636" i="1" s="1"/>
  <c r="V241" i="1"/>
  <c r="V360" i="1"/>
  <c r="V392" i="1"/>
  <c r="V424" i="1"/>
  <c r="V456" i="1"/>
  <c r="V488" i="1"/>
  <c r="V520" i="1"/>
  <c r="V552" i="1"/>
  <c r="V584" i="1"/>
  <c r="V616" i="1"/>
  <c r="V85" i="1"/>
  <c r="W339" i="1"/>
  <c r="X339" i="1" s="1"/>
  <c r="Y339" i="1" s="1"/>
  <c r="W373" i="1"/>
  <c r="X373" i="1" s="1"/>
  <c r="Y373" i="1" s="1"/>
  <c r="W405" i="1"/>
  <c r="X405" i="1" s="1"/>
  <c r="Y405" i="1" s="1"/>
  <c r="W437" i="1"/>
  <c r="X437" i="1" s="1"/>
  <c r="Y437" i="1" s="1"/>
  <c r="W469" i="1"/>
  <c r="X469" i="1" s="1"/>
  <c r="Y469" i="1" s="1"/>
  <c r="W501" i="1"/>
  <c r="X501" i="1" s="1"/>
  <c r="Y501" i="1" s="1"/>
  <c r="V533" i="1"/>
  <c r="W565" i="1"/>
  <c r="X565" i="1" s="1"/>
  <c r="Y565" i="1" s="1"/>
  <c r="W597" i="1"/>
  <c r="X597" i="1" s="1"/>
  <c r="Y597" i="1" s="1"/>
  <c r="W629" i="1"/>
  <c r="X629" i="1" s="1"/>
  <c r="Y629" i="1" s="1"/>
  <c r="V185" i="1"/>
  <c r="V353" i="1"/>
  <c r="V385" i="1"/>
  <c r="V417" i="1"/>
  <c r="V449" i="1"/>
  <c r="V481" i="1"/>
  <c r="W513" i="1"/>
  <c r="X513" i="1" s="1"/>
  <c r="Y513" i="1" s="1"/>
  <c r="V545" i="1"/>
  <c r="V577" i="1"/>
  <c r="V609" i="1"/>
  <c r="V253" i="1"/>
  <c r="W586" i="1"/>
  <c r="X586" i="1" s="1"/>
  <c r="Y586" i="1" s="1"/>
  <c r="W664" i="1"/>
  <c r="X664" i="1" s="1"/>
  <c r="Y664" i="1" s="1"/>
  <c r="W696" i="1"/>
  <c r="X696" i="1" s="1"/>
  <c r="Y696" i="1" s="1"/>
  <c r="W728" i="1"/>
  <c r="X728" i="1" s="1"/>
  <c r="Y728" i="1" s="1"/>
  <c r="W760" i="1"/>
  <c r="X760" i="1" s="1"/>
  <c r="Y760" i="1" s="1"/>
  <c r="W792" i="1"/>
  <c r="X792" i="1" s="1"/>
  <c r="Y792" i="1" s="1"/>
  <c r="W824" i="1"/>
  <c r="X824" i="1" s="1"/>
  <c r="Y824" i="1" s="1"/>
  <c r="W856" i="1"/>
  <c r="X856" i="1" s="1"/>
  <c r="Y856" i="1" s="1"/>
  <c r="W888" i="1"/>
  <c r="X888" i="1" s="1"/>
  <c r="Y888" i="1" s="1"/>
  <c r="W920" i="1"/>
  <c r="X920" i="1" s="1"/>
  <c r="Y920" i="1" s="1"/>
  <c r="W398" i="1"/>
  <c r="X398" i="1" s="1"/>
  <c r="Y398" i="1" s="1"/>
  <c r="V640" i="1"/>
  <c r="V672" i="1"/>
  <c r="V704" i="1"/>
  <c r="W101" i="1"/>
  <c r="X101" i="1" s="1"/>
  <c r="Y101" i="1" s="1"/>
  <c r="V293" i="1"/>
  <c r="W463" i="1"/>
  <c r="X463" i="1" s="1"/>
  <c r="Y463" i="1" s="1"/>
  <c r="W591" i="1"/>
  <c r="X591" i="1" s="1"/>
  <c r="Y591" i="1" s="1"/>
  <c r="V375" i="1"/>
  <c r="V503" i="1"/>
  <c r="V631" i="1"/>
  <c r="W420" i="1"/>
  <c r="X420" i="1" s="1"/>
  <c r="Y420" i="1" s="1"/>
  <c r="W548" i="1"/>
  <c r="X548" i="1" s="1"/>
  <c r="Y548" i="1" s="1"/>
  <c r="V305" i="1"/>
  <c r="V464" i="1"/>
  <c r="V592" i="1"/>
  <c r="W381" i="1"/>
  <c r="X381" i="1" s="1"/>
  <c r="Y381" i="1" s="1"/>
  <c r="W509" i="1"/>
  <c r="X509" i="1" s="1"/>
  <c r="Y509" i="1" s="1"/>
  <c r="W637" i="1"/>
  <c r="X637" i="1" s="1"/>
  <c r="Y637" i="1" s="1"/>
  <c r="V425" i="1"/>
  <c r="V553" i="1"/>
  <c r="W640" i="1"/>
  <c r="X640" i="1" s="1"/>
  <c r="Y640" i="1" s="1"/>
  <c r="W768" i="1"/>
  <c r="X768" i="1" s="1"/>
  <c r="Y768" i="1" s="1"/>
  <c r="W896" i="1"/>
  <c r="X896" i="1" s="1"/>
  <c r="Y896" i="1" s="1"/>
  <c r="V680" i="1"/>
  <c r="V740" i="1"/>
  <c r="V772" i="1"/>
  <c r="V804" i="1"/>
  <c r="W836" i="1"/>
  <c r="X836" i="1" s="1"/>
  <c r="Y836" i="1" s="1"/>
  <c r="V868" i="1"/>
  <c r="V900" i="1"/>
  <c r="V932" i="1"/>
  <c r="W498" i="1"/>
  <c r="X498" i="1" s="1"/>
  <c r="Y498" i="1" s="1"/>
  <c r="W653" i="1"/>
  <c r="X653" i="1" s="1"/>
  <c r="Y653" i="1" s="1"/>
  <c r="W685" i="1"/>
  <c r="X685" i="1" s="1"/>
  <c r="Y685" i="1" s="1"/>
  <c r="W717" i="1"/>
  <c r="X717" i="1" s="1"/>
  <c r="Y717" i="1" s="1"/>
  <c r="W749" i="1"/>
  <c r="X749" i="1" s="1"/>
  <c r="Y749" i="1" s="1"/>
  <c r="W781" i="1"/>
  <c r="X781" i="1" s="1"/>
  <c r="Y781" i="1" s="1"/>
  <c r="W813" i="1"/>
  <c r="X813" i="1" s="1"/>
  <c r="Y813" i="1" s="1"/>
  <c r="W845" i="1"/>
  <c r="X845" i="1" s="1"/>
  <c r="Y845" i="1" s="1"/>
  <c r="W877" i="1"/>
  <c r="X877" i="1" s="1"/>
  <c r="Y877" i="1" s="1"/>
  <c r="W909" i="1"/>
  <c r="X909" i="1" s="1"/>
  <c r="Y909" i="1" s="1"/>
  <c r="V93" i="1"/>
  <c r="W566" i="1"/>
  <c r="X566" i="1" s="1"/>
  <c r="Y566" i="1" s="1"/>
  <c r="V661" i="1"/>
  <c r="V693" i="1"/>
  <c r="W725" i="1"/>
  <c r="X725" i="1" s="1"/>
  <c r="Y725" i="1" s="1"/>
  <c r="V757" i="1"/>
  <c r="V789" i="1"/>
  <c r="V821" i="1"/>
  <c r="V853" i="1"/>
  <c r="V885" i="1"/>
  <c r="V917" i="1"/>
  <c r="W410" i="1"/>
  <c r="X410" i="1" s="1"/>
  <c r="Y410" i="1" s="1"/>
  <c r="W642" i="1"/>
  <c r="X642" i="1" s="1"/>
  <c r="Y642" i="1" s="1"/>
  <c r="W674" i="1"/>
  <c r="X674" i="1" s="1"/>
  <c r="Y674" i="1" s="1"/>
  <c r="W706" i="1"/>
  <c r="X706" i="1" s="1"/>
  <c r="Y706" i="1" s="1"/>
  <c r="W738" i="1"/>
  <c r="X738" i="1" s="1"/>
  <c r="Y738" i="1" s="1"/>
  <c r="W770" i="1"/>
  <c r="X770" i="1" s="1"/>
  <c r="Y770" i="1" s="1"/>
  <c r="W802" i="1"/>
  <c r="X802" i="1" s="1"/>
  <c r="Y802" i="1" s="1"/>
  <c r="W834" i="1"/>
  <c r="X834" i="1" s="1"/>
  <c r="Y834" i="1" s="1"/>
  <c r="W866" i="1"/>
  <c r="X866" i="1" s="1"/>
  <c r="Y866" i="1" s="1"/>
  <c r="W898" i="1"/>
  <c r="X898" i="1" s="1"/>
  <c r="Y898" i="1" s="1"/>
  <c r="W382" i="1"/>
  <c r="X382" i="1" s="1"/>
  <c r="Y382" i="1" s="1"/>
  <c r="W638" i="1"/>
  <c r="X638" i="1" s="1"/>
  <c r="Y638" i="1" s="1"/>
  <c r="V670" i="1"/>
  <c r="V702" i="1"/>
  <c r="V734" i="1"/>
  <c r="V766" i="1"/>
  <c r="V798" i="1"/>
  <c r="V830" i="1"/>
  <c r="V862" i="1"/>
  <c r="V894" i="1"/>
  <c r="V926" i="1"/>
  <c r="W450" i="1"/>
  <c r="X450" i="1" s="1"/>
  <c r="Y450" i="1" s="1"/>
  <c r="W647" i="1"/>
  <c r="X647" i="1" s="1"/>
  <c r="Y647" i="1" s="1"/>
  <c r="W679" i="1"/>
  <c r="X679" i="1" s="1"/>
  <c r="Y679" i="1" s="1"/>
  <c r="W711" i="1"/>
  <c r="X711" i="1" s="1"/>
  <c r="Y711" i="1" s="1"/>
  <c r="W743" i="1"/>
  <c r="X743" i="1" s="1"/>
  <c r="Y743" i="1" s="1"/>
  <c r="W775" i="1"/>
  <c r="X775" i="1" s="1"/>
  <c r="Y775" i="1" s="1"/>
  <c r="W807" i="1"/>
  <c r="X807" i="1" s="1"/>
  <c r="Y807" i="1" s="1"/>
  <c r="W839" i="1"/>
  <c r="X839" i="1" s="1"/>
  <c r="Y839" i="1" s="1"/>
  <c r="W871" i="1"/>
  <c r="X871" i="1" s="1"/>
  <c r="Y871" i="1" s="1"/>
  <c r="W903" i="1"/>
  <c r="X903" i="1" s="1"/>
  <c r="Y903" i="1" s="1"/>
  <c r="W935" i="1"/>
  <c r="X935" i="1" s="1"/>
  <c r="Y935" i="1" s="1"/>
  <c r="V851" i="1"/>
  <c r="W957" i="1"/>
  <c r="X957" i="1" s="1"/>
  <c r="Y957" i="1" s="1"/>
  <c r="W989" i="1"/>
  <c r="X989" i="1" s="1"/>
  <c r="Y989" i="1" s="1"/>
  <c r="V948" i="1"/>
  <c r="V319" i="1"/>
  <c r="W325" i="1"/>
  <c r="X325" i="1" s="1"/>
  <c r="Y325" i="1" s="1"/>
  <c r="W363" i="1"/>
  <c r="X363" i="1" s="1"/>
  <c r="Y363" i="1" s="1"/>
  <c r="W491" i="1"/>
  <c r="X491" i="1" s="1"/>
  <c r="Y491" i="1" s="1"/>
  <c r="W619" i="1"/>
  <c r="X619" i="1" s="1"/>
  <c r="Y619" i="1" s="1"/>
  <c r="V403" i="1"/>
  <c r="V531" i="1"/>
  <c r="V173" i="1"/>
  <c r="W448" i="1"/>
  <c r="X448" i="1" s="1"/>
  <c r="Y448" i="1" s="1"/>
  <c r="W576" i="1"/>
  <c r="X576" i="1" s="1"/>
  <c r="Y576" i="1" s="1"/>
  <c r="V364" i="1"/>
  <c r="V492" i="1"/>
  <c r="V620" i="1"/>
  <c r="W409" i="1"/>
  <c r="X409" i="1" s="1"/>
  <c r="Y409" i="1" s="1"/>
  <c r="W537" i="1"/>
  <c r="X537" i="1" s="1"/>
  <c r="Y537" i="1" s="1"/>
  <c r="V217" i="1"/>
  <c r="V453" i="1"/>
  <c r="V581" i="1"/>
  <c r="W668" i="1"/>
  <c r="X668" i="1" s="1"/>
  <c r="Y668" i="1" s="1"/>
  <c r="W796" i="1"/>
  <c r="X796" i="1" s="1"/>
  <c r="Y796" i="1" s="1"/>
  <c r="W924" i="1"/>
  <c r="X924" i="1" s="1"/>
  <c r="Y924" i="1" s="1"/>
  <c r="V708" i="1"/>
  <c r="V744" i="1"/>
  <c r="V776" i="1"/>
  <c r="V808" i="1"/>
  <c r="V840" i="1"/>
  <c r="V872" i="1"/>
  <c r="V904" i="1"/>
  <c r="V936" i="1"/>
  <c r="W530" i="1"/>
  <c r="X530" i="1" s="1"/>
  <c r="Y530" i="1" s="1"/>
  <c r="W657" i="1"/>
  <c r="X657" i="1" s="1"/>
  <c r="Y657" i="1" s="1"/>
  <c r="W689" i="1"/>
  <c r="X689" i="1" s="1"/>
  <c r="Y689" i="1" s="1"/>
  <c r="W721" i="1"/>
  <c r="X721" i="1" s="1"/>
  <c r="Y721" i="1" s="1"/>
  <c r="W753" i="1"/>
  <c r="X753" i="1" s="1"/>
  <c r="Y753" i="1" s="1"/>
  <c r="W785" i="1"/>
  <c r="X785" i="1" s="1"/>
  <c r="Y785" i="1" s="1"/>
  <c r="W817" i="1"/>
  <c r="X817" i="1" s="1"/>
  <c r="Y817" i="1" s="1"/>
  <c r="W849" i="1"/>
  <c r="X849" i="1" s="1"/>
  <c r="Y849" i="1" s="1"/>
  <c r="W881" i="1"/>
  <c r="X881" i="1" s="1"/>
  <c r="Y881" i="1" s="1"/>
  <c r="W913" i="1"/>
  <c r="X913" i="1" s="1"/>
  <c r="Y913" i="1" s="1"/>
  <c r="W342" i="1"/>
  <c r="X342" i="1" s="1"/>
  <c r="Y342" i="1" s="1"/>
  <c r="W598" i="1"/>
  <c r="X598" i="1" s="1"/>
  <c r="Y598" i="1" s="1"/>
  <c r="V665" i="1"/>
  <c r="V697" i="1"/>
  <c r="V729" i="1"/>
  <c r="V761" i="1"/>
  <c r="V793" i="1"/>
  <c r="V825" i="1"/>
  <c r="V857" i="1"/>
  <c r="V889" i="1"/>
  <c r="V921" i="1"/>
  <c r="W442" i="1"/>
  <c r="X442" i="1" s="1"/>
  <c r="Y442" i="1" s="1"/>
  <c r="W646" i="1"/>
  <c r="X646" i="1" s="1"/>
  <c r="Y646" i="1" s="1"/>
  <c r="W678" i="1"/>
  <c r="X678" i="1" s="1"/>
  <c r="Y678" i="1" s="1"/>
  <c r="W710" i="1"/>
  <c r="X710" i="1" s="1"/>
  <c r="Y710" i="1" s="1"/>
  <c r="W742" i="1"/>
  <c r="X742" i="1" s="1"/>
  <c r="Y742" i="1" s="1"/>
  <c r="W774" i="1"/>
  <c r="X774" i="1" s="1"/>
  <c r="Y774" i="1" s="1"/>
  <c r="W806" i="1"/>
  <c r="X806" i="1" s="1"/>
  <c r="Y806" i="1" s="1"/>
  <c r="W838" i="1"/>
  <c r="X838" i="1" s="1"/>
  <c r="Y838" i="1" s="1"/>
  <c r="W870" i="1"/>
  <c r="X870" i="1" s="1"/>
  <c r="Y870" i="1" s="1"/>
  <c r="W902" i="1"/>
  <c r="X902" i="1" s="1"/>
  <c r="Y902" i="1" s="1"/>
  <c r="W414" i="1"/>
  <c r="X414" i="1" s="1"/>
  <c r="Y414" i="1" s="1"/>
  <c r="V642" i="1"/>
  <c r="V674" i="1"/>
  <c r="V706" i="1"/>
  <c r="V738" i="1"/>
  <c r="V770" i="1"/>
  <c r="V802" i="1"/>
  <c r="V834" i="1"/>
  <c r="V866" i="1"/>
  <c r="V898" i="1"/>
  <c r="V930" i="1"/>
  <c r="W482" i="1"/>
  <c r="X482" i="1" s="1"/>
  <c r="Y482" i="1" s="1"/>
  <c r="W651" i="1"/>
  <c r="X651" i="1" s="1"/>
  <c r="Y651" i="1" s="1"/>
  <c r="W683" i="1"/>
  <c r="X683" i="1" s="1"/>
  <c r="Y683" i="1" s="1"/>
  <c r="W715" i="1"/>
  <c r="X715" i="1" s="1"/>
  <c r="Y715" i="1" s="1"/>
  <c r="W747" i="1"/>
  <c r="X747" i="1" s="1"/>
  <c r="Y747" i="1" s="1"/>
  <c r="W779" i="1"/>
  <c r="X779" i="1" s="1"/>
  <c r="Y779" i="1" s="1"/>
  <c r="W811" i="1"/>
  <c r="X811" i="1" s="1"/>
  <c r="Y811" i="1" s="1"/>
  <c r="W843" i="1"/>
  <c r="X843" i="1" s="1"/>
  <c r="Y843" i="1" s="1"/>
  <c r="W875" i="1"/>
  <c r="X875" i="1" s="1"/>
  <c r="Y875" i="1" s="1"/>
  <c r="W907" i="1"/>
  <c r="X907" i="1" s="1"/>
  <c r="Y907" i="1" s="1"/>
  <c r="W550" i="1"/>
  <c r="X550" i="1" s="1"/>
  <c r="Y550" i="1" s="1"/>
  <c r="V883" i="1"/>
  <c r="W961" i="1"/>
  <c r="X961" i="1" s="1"/>
  <c r="Y961" i="1" s="1"/>
  <c r="W993" i="1"/>
  <c r="X993" i="1" s="1"/>
  <c r="Y993" i="1" s="1"/>
  <c r="W12" i="1"/>
  <c r="X12" i="1" s="1"/>
  <c r="Y12" i="1" s="1"/>
  <c r="V129" i="1"/>
  <c r="W367" i="1"/>
  <c r="X367" i="1" s="1"/>
  <c r="Y367" i="1" s="1"/>
  <c r="W495" i="1"/>
  <c r="X495" i="1" s="1"/>
  <c r="Y495" i="1" s="1"/>
  <c r="W623" i="1"/>
  <c r="X623" i="1" s="1"/>
  <c r="Y623" i="1" s="1"/>
  <c r="V407" i="1"/>
  <c r="V535" i="1"/>
  <c r="V205" i="1"/>
  <c r="W452" i="1"/>
  <c r="X452" i="1" s="1"/>
  <c r="Y452" i="1" s="1"/>
  <c r="W580" i="1"/>
  <c r="X580" i="1" s="1"/>
  <c r="Y580" i="1" s="1"/>
  <c r="V368" i="1"/>
  <c r="V496" i="1"/>
  <c r="V624" i="1"/>
  <c r="W413" i="1"/>
  <c r="X413" i="1" s="1"/>
  <c r="Y413" i="1" s="1"/>
  <c r="W541" i="1"/>
  <c r="X541" i="1" s="1"/>
  <c r="Y541" i="1" s="1"/>
  <c r="V249" i="1"/>
  <c r="V457" i="1"/>
  <c r="V585" i="1"/>
  <c r="W672" i="1"/>
  <c r="X672" i="1" s="1"/>
  <c r="Y672" i="1" s="1"/>
  <c r="W800" i="1"/>
  <c r="X800" i="1" s="1"/>
  <c r="Y800" i="1" s="1"/>
  <c r="W928" i="1"/>
  <c r="X928" i="1" s="1"/>
  <c r="Y928" i="1" s="1"/>
  <c r="V712" i="1"/>
  <c r="V748" i="1"/>
  <c r="V780" i="1"/>
  <c r="V812" i="1"/>
  <c r="V844" i="1"/>
  <c r="V876" i="1"/>
  <c r="V908" i="1"/>
  <c r="V61" i="1"/>
  <c r="W562" i="1"/>
  <c r="X562" i="1" s="1"/>
  <c r="Y562" i="1" s="1"/>
  <c r="W661" i="1"/>
  <c r="X661" i="1" s="1"/>
  <c r="Y661" i="1" s="1"/>
  <c r="W693" i="1"/>
  <c r="X693" i="1" s="1"/>
  <c r="Y693" i="1" s="1"/>
  <c r="V725" i="1"/>
  <c r="W757" i="1"/>
  <c r="X757" i="1" s="1"/>
  <c r="Y757" i="1" s="1"/>
  <c r="W789" i="1"/>
  <c r="X789" i="1" s="1"/>
  <c r="Y789" i="1" s="1"/>
  <c r="W821" i="1"/>
  <c r="X821" i="1" s="1"/>
  <c r="Y821" i="1" s="1"/>
  <c r="W853" i="1"/>
  <c r="X853" i="1" s="1"/>
  <c r="Y853" i="1" s="1"/>
  <c r="W885" i="1"/>
  <c r="X885" i="1" s="1"/>
  <c r="Y885" i="1" s="1"/>
  <c r="W917" i="1"/>
  <c r="X917" i="1" s="1"/>
  <c r="Y917" i="1" s="1"/>
  <c r="W374" i="1"/>
  <c r="X374" i="1" s="1"/>
  <c r="Y374" i="1" s="1"/>
  <c r="W630" i="1"/>
  <c r="X630" i="1" s="1"/>
  <c r="Y630" i="1" s="1"/>
  <c r="V669" i="1"/>
  <c r="V701" i="1"/>
  <c r="V733" i="1"/>
  <c r="V765" i="1"/>
  <c r="V797" i="1"/>
  <c r="V829" i="1"/>
  <c r="V861" i="1"/>
  <c r="V893" i="1"/>
  <c r="V925" i="1"/>
  <c r="W474" i="1"/>
  <c r="X474" i="1" s="1"/>
  <c r="Y474" i="1" s="1"/>
  <c r="W650" i="1"/>
  <c r="X650" i="1" s="1"/>
  <c r="Y650" i="1" s="1"/>
  <c r="W682" i="1"/>
  <c r="X682" i="1" s="1"/>
  <c r="Y682" i="1" s="1"/>
  <c r="W714" i="1"/>
  <c r="X714" i="1" s="1"/>
  <c r="Y714" i="1" s="1"/>
  <c r="W746" i="1"/>
  <c r="X746" i="1" s="1"/>
  <c r="Y746" i="1" s="1"/>
  <c r="W778" i="1"/>
  <c r="X778" i="1" s="1"/>
  <c r="Y778" i="1" s="1"/>
  <c r="W810" i="1"/>
  <c r="X810" i="1" s="1"/>
  <c r="Y810" i="1" s="1"/>
  <c r="W842" i="1"/>
  <c r="X842" i="1" s="1"/>
  <c r="Y842" i="1" s="1"/>
  <c r="W874" i="1"/>
  <c r="X874" i="1" s="1"/>
  <c r="Y874" i="1" s="1"/>
  <c r="W906" i="1"/>
  <c r="X906" i="1" s="1"/>
  <c r="Y906" i="1" s="1"/>
  <c r="W446" i="1"/>
  <c r="X446" i="1" s="1"/>
  <c r="Y446" i="1" s="1"/>
  <c r="V646" i="1"/>
  <c r="V678" i="1"/>
  <c r="V710" i="1"/>
  <c r="V742" i="1"/>
  <c r="V774" i="1"/>
  <c r="V806" i="1"/>
  <c r="V838" i="1"/>
  <c r="V870" i="1"/>
  <c r="V902" i="1"/>
  <c r="V934" i="1"/>
  <c r="V513" i="1"/>
  <c r="W655" i="1"/>
  <c r="X655" i="1" s="1"/>
  <c r="Y655" i="1" s="1"/>
  <c r="W687" i="1"/>
  <c r="X687" i="1" s="1"/>
  <c r="Y687" i="1" s="1"/>
  <c r="W719" i="1"/>
  <c r="X719" i="1" s="1"/>
  <c r="Y719" i="1" s="1"/>
  <c r="W751" i="1"/>
  <c r="X751" i="1" s="1"/>
  <c r="Y751" i="1" s="1"/>
  <c r="W783" i="1"/>
  <c r="X783" i="1" s="1"/>
  <c r="Y783" i="1" s="1"/>
  <c r="W815" i="1"/>
  <c r="X815" i="1" s="1"/>
  <c r="Y815" i="1" s="1"/>
  <c r="W847" i="1"/>
  <c r="X847" i="1" s="1"/>
  <c r="Y847" i="1" s="1"/>
  <c r="W879" i="1"/>
  <c r="X879" i="1" s="1"/>
  <c r="Y879" i="1" s="1"/>
  <c r="W911" i="1"/>
  <c r="X911" i="1" s="1"/>
  <c r="Y911" i="1" s="1"/>
  <c r="V659" i="1"/>
  <c r="V915" i="1"/>
  <c r="W965" i="1"/>
  <c r="X965" i="1" s="1"/>
  <c r="Y965" i="1" s="1"/>
  <c r="W997" i="1"/>
  <c r="X997" i="1" s="1"/>
  <c r="Y997" i="1" s="1"/>
  <c r="W236" i="1"/>
  <c r="X236" i="1" s="1"/>
  <c r="Y236" i="1" s="1"/>
  <c r="V530" i="1"/>
  <c r="W395" i="1"/>
  <c r="X395" i="1" s="1"/>
  <c r="Y395" i="1" s="1"/>
  <c r="W523" i="1"/>
  <c r="X523" i="1" s="1"/>
  <c r="Y523" i="1" s="1"/>
  <c r="V73" i="1"/>
  <c r="V435" i="1"/>
  <c r="V563" i="1"/>
  <c r="W352" i="1"/>
  <c r="X352" i="1" s="1"/>
  <c r="Y352" i="1" s="1"/>
  <c r="W480" i="1"/>
  <c r="X480" i="1" s="1"/>
  <c r="Y480" i="1" s="1"/>
  <c r="W608" i="1"/>
  <c r="X608" i="1" s="1"/>
  <c r="Y608" i="1" s="1"/>
  <c r="V396" i="1"/>
  <c r="V524" i="1"/>
  <c r="V117" i="1"/>
  <c r="W441" i="1"/>
  <c r="X441" i="1" s="1"/>
  <c r="Y441" i="1" s="1"/>
  <c r="W569" i="1"/>
  <c r="X569" i="1" s="1"/>
  <c r="Y569" i="1" s="1"/>
  <c r="V357" i="1"/>
  <c r="V485" i="1"/>
  <c r="V613" i="1"/>
  <c r="W700" i="1"/>
  <c r="X700" i="1" s="1"/>
  <c r="Y700" i="1" s="1"/>
  <c r="W828" i="1"/>
  <c r="X828" i="1" s="1"/>
  <c r="Y828" i="1" s="1"/>
  <c r="W430" i="1"/>
  <c r="X430" i="1" s="1"/>
  <c r="Y430" i="1" s="1"/>
  <c r="V720" i="1"/>
  <c r="V752" i="1"/>
  <c r="V784" i="1"/>
  <c r="V816" i="1"/>
  <c r="V848" i="1"/>
  <c r="V880" i="1"/>
  <c r="V912" i="1"/>
  <c r="V317" i="1"/>
  <c r="W594" i="1"/>
  <c r="X594" i="1" s="1"/>
  <c r="Y594" i="1" s="1"/>
  <c r="W665" i="1"/>
  <c r="X665" i="1" s="1"/>
  <c r="Y665" i="1" s="1"/>
  <c r="W697" i="1"/>
  <c r="X697" i="1" s="1"/>
  <c r="Y697" i="1" s="1"/>
  <c r="W729" i="1"/>
  <c r="X729" i="1" s="1"/>
  <c r="Y729" i="1" s="1"/>
  <c r="W761" i="1"/>
  <c r="X761" i="1" s="1"/>
  <c r="Y761" i="1" s="1"/>
  <c r="W793" i="1"/>
  <c r="X793" i="1" s="1"/>
  <c r="Y793" i="1" s="1"/>
  <c r="W825" i="1"/>
  <c r="X825" i="1" s="1"/>
  <c r="Y825" i="1" s="1"/>
  <c r="W857" i="1"/>
  <c r="X857" i="1" s="1"/>
  <c r="Y857" i="1" s="1"/>
  <c r="W889" i="1"/>
  <c r="X889" i="1" s="1"/>
  <c r="Y889" i="1" s="1"/>
  <c r="W921" i="1"/>
  <c r="X921" i="1" s="1"/>
  <c r="Y921" i="1" s="1"/>
  <c r="W406" i="1"/>
  <c r="X406" i="1" s="1"/>
  <c r="Y406" i="1" s="1"/>
  <c r="V641" i="1"/>
  <c r="V673" i="1"/>
  <c r="V705" i="1"/>
  <c r="V737" i="1"/>
  <c r="V769" i="1"/>
  <c r="V801" i="1"/>
  <c r="V833" i="1"/>
  <c r="V865" i="1"/>
  <c r="V897" i="1"/>
  <c r="V929" i="1"/>
  <c r="W506" i="1"/>
  <c r="X506" i="1" s="1"/>
  <c r="Y506" i="1" s="1"/>
  <c r="W654" i="1"/>
  <c r="X654" i="1" s="1"/>
  <c r="Y654" i="1" s="1"/>
  <c r="W686" i="1"/>
  <c r="X686" i="1" s="1"/>
  <c r="Y686" i="1" s="1"/>
  <c r="W718" i="1"/>
  <c r="X718" i="1" s="1"/>
  <c r="Y718" i="1" s="1"/>
  <c r="W750" i="1"/>
  <c r="X750" i="1" s="1"/>
  <c r="Y750" i="1" s="1"/>
  <c r="V782" i="1"/>
  <c r="W814" i="1"/>
  <c r="X814" i="1" s="1"/>
  <c r="Y814" i="1" s="1"/>
  <c r="W846" i="1"/>
  <c r="X846" i="1" s="1"/>
  <c r="Y846" i="1" s="1"/>
  <c r="W878" i="1"/>
  <c r="X878" i="1" s="1"/>
  <c r="Y878" i="1" s="1"/>
  <c r="W910" i="1"/>
  <c r="X910" i="1" s="1"/>
  <c r="Y910" i="1" s="1"/>
  <c r="W478" i="1"/>
  <c r="X478" i="1" s="1"/>
  <c r="Y478" i="1" s="1"/>
  <c r="V650" i="1"/>
  <c r="V682" i="1"/>
  <c r="V714" i="1"/>
  <c r="V746" i="1"/>
  <c r="V778" i="1"/>
  <c r="V810" i="1"/>
  <c r="V842" i="1"/>
  <c r="V874" i="1"/>
  <c r="V906" i="1"/>
  <c r="V938" i="1"/>
  <c r="W546" i="1"/>
  <c r="X546" i="1" s="1"/>
  <c r="Y546" i="1" s="1"/>
  <c r="W659" i="1"/>
  <c r="X659" i="1" s="1"/>
  <c r="Y659" i="1" s="1"/>
  <c r="W691" i="1"/>
  <c r="X691" i="1" s="1"/>
  <c r="Y691" i="1" s="1"/>
  <c r="W723" i="1"/>
  <c r="X723" i="1" s="1"/>
  <c r="Y723" i="1" s="1"/>
  <c r="W755" i="1"/>
  <c r="X755" i="1" s="1"/>
  <c r="Y755" i="1" s="1"/>
  <c r="W787" i="1"/>
  <c r="X787" i="1" s="1"/>
  <c r="Y787" i="1" s="1"/>
  <c r="W819" i="1"/>
  <c r="X819" i="1" s="1"/>
  <c r="Y819" i="1" s="1"/>
  <c r="W851" i="1"/>
  <c r="X851" i="1" s="1"/>
  <c r="Y851" i="1" s="1"/>
  <c r="W883" i="1"/>
  <c r="X883" i="1" s="1"/>
  <c r="Y883" i="1" s="1"/>
  <c r="W915" i="1"/>
  <c r="X915" i="1" s="1"/>
  <c r="Y915" i="1" s="1"/>
  <c r="V691" i="1"/>
  <c r="W934" i="1"/>
  <c r="X934" i="1" s="1"/>
  <c r="Y934" i="1" s="1"/>
  <c r="W969" i="1"/>
  <c r="X969" i="1" s="1"/>
  <c r="Y969" i="1" s="1"/>
  <c r="W1001" i="1"/>
  <c r="X1001" i="1" s="1"/>
  <c r="Y1001" i="1" s="1"/>
  <c r="W268" i="1"/>
  <c r="X268" i="1" s="1"/>
  <c r="Y268" i="1" s="1"/>
  <c r="V538" i="1"/>
  <c r="W399" i="1"/>
  <c r="X399" i="1" s="1"/>
  <c r="Y399" i="1" s="1"/>
  <c r="W527" i="1"/>
  <c r="X527" i="1" s="1"/>
  <c r="Y527" i="1" s="1"/>
  <c r="V105" i="1"/>
  <c r="V439" i="1"/>
  <c r="V567" i="1"/>
  <c r="W356" i="1"/>
  <c r="X356" i="1" s="1"/>
  <c r="Y356" i="1" s="1"/>
  <c r="W484" i="1"/>
  <c r="X484" i="1" s="1"/>
  <c r="Y484" i="1" s="1"/>
  <c r="W612" i="1"/>
  <c r="X612" i="1" s="1"/>
  <c r="Y612" i="1" s="1"/>
  <c r="V400" i="1"/>
  <c r="V528" i="1"/>
  <c r="V149" i="1"/>
  <c r="W445" i="1"/>
  <c r="X445" i="1" s="1"/>
  <c r="Y445" i="1" s="1"/>
  <c r="W573" i="1"/>
  <c r="X573" i="1" s="1"/>
  <c r="Y573" i="1" s="1"/>
  <c r="V361" i="1"/>
  <c r="V489" i="1"/>
  <c r="V617" i="1"/>
  <c r="W704" i="1"/>
  <c r="X704" i="1" s="1"/>
  <c r="Y704" i="1" s="1"/>
  <c r="W832" i="1"/>
  <c r="X832" i="1" s="1"/>
  <c r="Y832" i="1" s="1"/>
  <c r="W462" i="1"/>
  <c r="X462" i="1" s="1"/>
  <c r="Y462" i="1" s="1"/>
  <c r="V724" i="1"/>
  <c r="V756" i="1"/>
  <c r="V788" i="1"/>
  <c r="V820" i="1"/>
  <c r="V852" i="1"/>
  <c r="V884" i="1"/>
  <c r="V916" i="1"/>
  <c r="W370" i="1"/>
  <c r="X370" i="1" s="1"/>
  <c r="Y370" i="1" s="1"/>
  <c r="W626" i="1"/>
  <c r="X626" i="1" s="1"/>
  <c r="Y626" i="1" s="1"/>
  <c r="W669" i="1"/>
  <c r="X669" i="1" s="1"/>
  <c r="Y669" i="1" s="1"/>
  <c r="W701" i="1"/>
  <c r="X701" i="1" s="1"/>
  <c r="Y701" i="1" s="1"/>
  <c r="W733" i="1"/>
  <c r="X733" i="1" s="1"/>
  <c r="Y733" i="1" s="1"/>
  <c r="W765" i="1"/>
  <c r="X765" i="1" s="1"/>
  <c r="Y765" i="1" s="1"/>
  <c r="W797" i="1"/>
  <c r="X797" i="1" s="1"/>
  <c r="Y797" i="1" s="1"/>
  <c r="W829" i="1"/>
  <c r="X829" i="1" s="1"/>
  <c r="Y829" i="1" s="1"/>
  <c r="W861" i="1"/>
  <c r="X861" i="1" s="1"/>
  <c r="Y861" i="1" s="1"/>
  <c r="W893" i="1"/>
  <c r="X893" i="1" s="1"/>
  <c r="Y893" i="1" s="1"/>
  <c r="W925" i="1"/>
  <c r="X925" i="1" s="1"/>
  <c r="Y925" i="1" s="1"/>
  <c r="W438" i="1"/>
  <c r="X438" i="1" s="1"/>
  <c r="Y438" i="1" s="1"/>
  <c r="V645" i="1"/>
  <c r="V677" i="1"/>
  <c r="V709" i="1"/>
  <c r="V741" i="1"/>
  <c r="V773" i="1"/>
  <c r="V805" i="1"/>
  <c r="V837" i="1"/>
  <c r="V869" i="1"/>
  <c r="V901" i="1"/>
  <c r="V933" i="1"/>
  <c r="W538" i="1"/>
  <c r="X538" i="1" s="1"/>
  <c r="Y538" i="1" s="1"/>
  <c r="W658" i="1"/>
  <c r="X658" i="1" s="1"/>
  <c r="Y658" i="1" s="1"/>
  <c r="W690" i="1"/>
  <c r="X690" i="1" s="1"/>
  <c r="Y690" i="1" s="1"/>
  <c r="W722" i="1"/>
  <c r="X722" i="1" s="1"/>
  <c r="Y722" i="1" s="1"/>
  <c r="W754" i="1"/>
  <c r="X754" i="1" s="1"/>
  <c r="Y754" i="1" s="1"/>
  <c r="W786" i="1"/>
  <c r="X786" i="1" s="1"/>
  <c r="Y786" i="1" s="1"/>
  <c r="W818" i="1"/>
  <c r="X818" i="1" s="1"/>
  <c r="Y818" i="1" s="1"/>
  <c r="W850" i="1"/>
  <c r="X850" i="1" s="1"/>
  <c r="Y850" i="1" s="1"/>
  <c r="W882" i="1"/>
  <c r="X882" i="1" s="1"/>
  <c r="Y882" i="1" s="1"/>
  <c r="W914" i="1"/>
  <c r="X914" i="1" s="1"/>
  <c r="Y914" i="1" s="1"/>
  <c r="W510" i="1"/>
  <c r="X510" i="1" s="1"/>
  <c r="Y510" i="1" s="1"/>
  <c r="V654" i="1"/>
  <c r="V686" i="1"/>
  <c r="V718" i="1"/>
  <c r="V750" i="1"/>
  <c r="W782" i="1"/>
  <c r="X782" i="1" s="1"/>
  <c r="Y782" i="1" s="1"/>
  <c r="V814" i="1"/>
  <c r="V846" i="1"/>
  <c r="V878" i="1"/>
  <c r="V910" i="1"/>
  <c r="V189" i="1"/>
  <c r="W578" i="1"/>
  <c r="X578" i="1" s="1"/>
  <c r="Y578" i="1" s="1"/>
  <c r="W663" i="1"/>
  <c r="X663" i="1" s="1"/>
  <c r="Y663" i="1" s="1"/>
  <c r="W695" i="1"/>
  <c r="X695" i="1" s="1"/>
  <c r="Y695" i="1" s="1"/>
  <c r="W727" i="1"/>
  <c r="X727" i="1" s="1"/>
  <c r="Y727" i="1" s="1"/>
  <c r="W759" i="1"/>
  <c r="X759" i="1" s="1"/>
  <c r="Y759" i="1" s="1"/>
  <c r="W791" i="1"/>
  <c r="X791" i="1" s="1"/>
  <c r="Y791" i="1" s="1"/>
  <c r="W823" i="1"/>
  <c r="X823" i="1" s="1"/>
  <c r="Y823" i="1" s="1"/>
  <c r="W855" i="1"/>
  <c r="X855" i="1" s="1"/>
  <c r="Y855" i="1" s="1"/>
  <c r="W887" i="1"/>
  <c r="X887" i="1" s="1"/>
  <c r="Y887" i="1" s="1"/>
  <c r="W919" i="1"/>
  <c r="X919" i="1" s="1"/>
  <c r="Y919" i="1" s="1"/>
  <c r="V723" i="1"/>
  <c r="W941" i="1"/>
  <c r="X941" i="1" s="1"/>
  <c r="Y941" i="1" s="1"/>
  <c r="W973" i="1"/>
  <c r="X973" i="1" s="1"/>
  <c r="Y973" i="1" s="1"/>
  <c r="V152" i="1"/>
  <c r="K22" i="1"/>
  <c r="W427" i="1"/>
  <c r="X427" i="1" s="1"/>
  <c r="Y427" i="1" s="1"/>
  <c r="W555" i="1"/>
  <c r="X555" i="1" s="1"/>
  <c r="Y555" i="1" s="1"/>
  <c r="V329" i="1"/>
  <c r="V467" i="1"/>
  <c r="V595" i="1"/>
  <c r="W384" i="1"/>
  <c r="X384" i="1" s="1"/>
  <c r="Y384" i="1" s="1"/>
  <c r="W512" i="1"/>
  <c r="X512" i="1" s="1"/>
  <c r="Y512" i="1" s="1"/>
  <c r="V17" i="1"/>
  <c r="V428" i="1"/>
  <c r="V556" i="1"/>
  <c r="W345" i="1"/>
  <c r="X345" i="1" s="1"/>
  <c r="Y345" i="1" s="1"/>
  <c r="W473" i="1"/>
  <c r="X473" i="1" s="1"/>
  <c r="Y473" i="1" s="1"/>
  <c r="W601" i="1"/>
  <c r="X601" i="1" s="1"/>
  <c r="Y601" i="1" s="1"/>
  <c r="V389" i="1"/>
  <c r="V517" i="1"/>
  <c r="W362" i="1"/>
  <c r="X362" i="1" s="1"/>
  <c r="Y362" i="1" s="1"/>
  <c r="W732" i="1"/>
  <c r="X732" i="1" s="1"/>
  <c r="Y732" i="1" s="1"/>
  <c r="W860" i="1"/>
  <c r="X860" i="1" s="1"/>
  <c r="Y860" i="1" s="1"/>
  <c r="V644" i="1"/>
  <c r="V728" i="1"/>
  <c r="V760" i="1"/>
  <c r="V792" i="1"/>
  <c r="V824" i="1"/>
  <c r="V856" i="1"/>
  <c r="V888" i="1"/>
  <c r="V920" i="1"/>
  <c r="W402" i="1"/>
  <c r="X402" i="1" s="1"/>
  <c r="Y402" i="1" s="1"/>
  <c r="W641" i="1"/>
  <c r="X641" i="1" s="1"/>
  <c r="Y641" i="1" s="1"/>
  <c r="W673" i="1"/>
  <c r="X673" i="1" s="1"/>
  <c r="Y673" i="1" s="1"/>
  <c r="W705" i="1"/>
  <c r="X705" i="1" s="1"/>
  <c r="Y705" i="1" s="1"/>
  <c r="W737" i="1"/>
  <c r="X737" i="1" s="1"/>
  <c r="Y737" i="1" s="1"/>
  <c r="W769" i="1"/>
  <c r="X769" i="1" s="1"/>
  <c r="Y769" i="1" s="1"/>
  <c r="W801" i="1"/>
  <c r="X801" i="1" s="1"/>
  <c r="Y801" i="1" s="1"/>
  <c r="W833" i="1"/>
  <c r="X833" i="1" s="1"/>
  <c r="Y833" i="1" s="1"/>
  <c r="W865" i="1"/>
  <c r="X865" i="1" s="1"/>
  <c r="Y865" i="1" s="1"/>
  <c r="W897" i="1"/>
  <c r="X897" i="1" s="1"/>
  <c r="Y897" i="1" s="1"/>
  <c r="W929" i="1"/>
  <c r="X929" i="1" s="1"/>
  <c r="Y929" i="1" s="1"/>
  <c r="W470" i="1"/>
  <c r="X470" i="1" s="1"/>
  <c r="Y470" i="1" s="1"/>
  <c r="V649" i="1"/>
  <c r="V681" i="1"/>
  <c r="V713" i="1"/>
  <c r="V745" i="1"/>
  <c r="V777" i="1"/>
  <c r="V809" i="1"/>
  <c r="V841" i="1"/>
  <c r="V873" i="1"/>
  <c r="V905" i="1"/>
  <c r="V125" i="1"/>
  <c r="W570" i="1"/>
  <c r="X570" i="1" s="1"/>
  <c r="Y570" i="1" s="1"/>
  <c r="W662" i="1"/>
  <c r="X662" i="1" s="1"/>
  <c r="Y662" i="1" s="1"/>
  <c r="W694" i="1"/>
  <c r="X694" i="1" s="1"/>
  <c r="Y694" i="1" s="1"/>
  <c r="W726" i="1"/>
  <c r="X726" i="1" s="1"/>
  <c r="Y726" i="1" s="1"/>
  <c r="W758" i="1"/>
  <c r="X758" i="1" s="1"/>
  <c r="Y758" i="1" s="1"/>
  <c r="W790" i="1"/>
  <c r="X790" i="1" s="1"/>
  <c r="Y790" i="1" s="1"/>
  <c r="W822" i="1"/>
  <c r="X822" i="1" s="1"/>
  <c r="Y822" i="1" s="1"/>
  <c r="W854" i="1"/>
  <c r="X854" i="1" s="1"/>
  <c r="Y854" i="1" s="1"/>
  <c r="W886" i="1"/>
  <c r="X886" i="1" s="1"/>
  <c r="Y886" i="1" s="1"/>
  <c r="W918" i="1"/>
  <c r="X918" i="1" s="1"/>
  <c r="Y918" i="1" s="1"/>
  <c r="W542" i="1"/>
  <c r="X542" i="1" s="1"/>
  <c r="Y542" i="1" s="1"/>
  <c r="V658" i="1"/>
  <c r="V690" i="1"/>
  <c r="V722" i="1"/>
  <c r="V754" i="1"/>
  <c r="V786" i="1"/>
  <c r="V818" i="1"/>
  <c r="V850" i="1"/>
  <c r="V882" i="1"/>
  <c r="V914" i="1"/>
  <c r="W354" i="1"/>
  <c r="X354" i="1" s="1"/>
  <c r="Y354" i="1" s="1"/>
  <c r="W610" i="1"/>
  <c r="X610" i="1" s="1"/>
  <c r="Y610" i="1" s="1"/>
  <c r="W667" i="1"/>
  <c r="X667" i="1" s="1"/>
  <c r="Y667" i="1" s="1"/>
  <c r="W699" i="1"/>
  <c r="X699" i="1" s="1"/>
  <c r="Y699" i="1" s="1"/>
  <c r="W731" i="1"/>
  <c r="X731" i="1" s="1"/>
  <c r="Y731" i="1" s="1"/>
  <c r="W763" i="1"/>
  <c r="X763" i="1" s="1"/>
  <c r="Y763" i="1" s="1"/>
  <c r="W795" i="1"/>
  <c r="X795" i="1" s="1"/>
  <c r="Y795" i="1" s="1"/>
  <c r="W827" i="1"/>
  <c r="X827" i="1" s="1"/>
  <c r="Y827" i="1" s="1"/>
  <c r="W859" i="1"/>
  <c r="X859" i="1" s="1"/>
  <c r="Y859" i="1" s="1"/>
  <c r="W891" i="1"/>
  <c r="X891" i="1" s="1"/>
  <c r="Y891" i="1" s="1"/>
  <c r="W923" i="1"/>
  <c r="X923" i="1" s="1"/>
  <c r="Y923" i="1" s="1"/>
  <c r="V755" i="1"/>
  <c r="W945" i="1"/>
  <c r="X945" i="1" s="1"/>
  <c r="Y945" i="1" s="1"/>
  <c r="W977" i="1"/>
  <c r="X977" i="1" s="1"/>
  <c r="Y977" i="1" s="1"/>
  <c r="V184" i="1"/>
  <c r="V37" i="1"/>
  <c r="W431" i="1"/>
  <c r="X431" i="1" s="1"/>
  <c r="Y431" i="1" s="1"/>
  <c r="W559" i="1"/>
  <c r="X559" i="1" s="1"/>
  <c r="Y559" i="1" s="1"/>
  <c r="V343" i="1"/>
  <c r="V471" i="1"/>
  <c r="V599" i="1"/>
  <c r="W388" i="1"/>
  <c r="X388" i="1" s="1"/>
  <c r="Y388" i="1" s="1"/>
  <c r="W516" i="1"/>
  <c r="X516" i="1" s="1"/>
  <c r="Y516" i="1" s="1"/>
  <c r="V49" i="1"/>
  <c r="V432" i="1"/>
  <c r="V560" i="1"/>
  <c r="W349" i="1"/>
  <c r="X349" i="1" s="1"/>
  <c r="Y349" i="1" s="1"/>
  <c r="W477" i="1"/>
  <c r="X477" i="1" s="1"/>
  <c r="Y477" i="1" s="1"/>
  <c r="W605" i="1"/>
  <c r="X605" i="1" s="1"/>
  <c r="Y605" i="1" s="1"/>
  <c r="V393" i="1"/>
  <c r="V521" i="1"/>
  <c r="W394" i="1"/>
  <c r="X394" i="1" s="1"/>
  <c r="Y394" i="1" s="1"/>
  <c r="W736" i="1"/>
  <c r="X736" i="1" s="1"/>
  <c r="Y736" i="1" s="1"/>
  <c r="W864" i="1"/>
  <c r="X864" i="1" s="1"/>
  <c r="Y864" i="1" s="1"/>
  <c r="V648" i="1"/>
  <c r="V732" i="1"/>
  <c r="V764" i="1"/>
  <c r="V796" i="1"/>
  <c r="V828" i="1"/>
  <c r="V860" i="1"/>
  <c r="V892" i="1"/>
  <c r="V924" i="1"/>
  <c r="W434" i="1"/>
  <c r="X434" i="1" s="1"/>
  <c r="Y434" i="1" s="1"/>
  <c r="W645" i="1"/>
  <c r="X645" i="1" s="1"/>
  <c r="Y645" i="1" s="1"/>
  <c r="W677" i="1"/>
  <c r="X677" i="1" s="1"/>
  <c r="Y677" i="1" s="1"/>
  <c r="W709" i="1"/>
  <c r="X709" i="1" s="1"/>
  <c r="Y709" i="1" s="1"/>
  <c r="W741" i="1"/>
  <c r="X741" i="1" s="1"/>
  <c r="Y741" i="1" s="1"/>
  <c r="W773" i="1"/>
  <c r="X773" i="1" s="1"/>
  <c r="Y773" i="1" s="1"/>
  <c r="W805" i="1"/>
  <c r="X805" i="1" s="1"/>
  <c r="Y805" i="1" s="1"/>
  <c r="W837" i="1"/>
  <c r="X837" i="1" s="1"/>
  <c r="Y837" i="1" s="1"/>
  <c r="W869" i="1"/>
  <c r="X869" i="1" s="1"/>
  <c r="Y869" i="1" s="1"/>
  <c r="W901" i="1"/>
  <c r="X901" i="1" s="1"/>
  <c r="Y901" i="1" s="1"/>
  <c r="W933" i="1"/>
  <c r="X933" i="1" s="1"/>
  <c r="Y933" i="1" s="1"/>
  <c r="W502" i="1"/>
  <c r="X502" i="1" s="1"/>
  <c r="Y502" i="1" s="1"/>
  <c r="V653" i="1"/>
  <c r="V685" i="1"/>
  <c r="V717" i="1"/>
  <c r="V749" i="1"/>
  <c r="V781" i="1"/>
  <c r="V813" i="1"/>
  <c r="V845" i="1"/>
  <c r="V877" i="1"/>
  <c r="V909" i="1"/>
  <c r="W346" i="1"/>
  <c r="X346" i="1" s="1"/>
  <c r="Y346" i="1" s="1"/>
  <c r="W602" i="1"/>
  <c r="X602" i="1" s="1"/>
  <c r="Y602" i="1" s="1"/>
  <c r="W666" i="1"/>
  <c r="X666" i="1" s="1"/>
  <c r="Y666" i="1" s="1"/>
  <c r="W698" i="1"/>
  <c r="X698" i="1" s="1"/>
  <c r="Y698" i="1" s="1"/>
  <c r="W730" i="1"/>
  <c r="X730" i="1" s="1"/>
  <c r="Y730" i="1" s="1"/>
  <c r="W762" i="1"/>
  <c r="X762" i="1" s="1"/>
  <c r="Y762" i="1" s="1"/>
  <c r="W794" i="1"/>
  <c r="X794" i="1" s="1"/>
  <c r="Y794" i="1" s="1"/>
  <c r="W826" i="1"/>
  <c r="X826" i="1" s="1"/>
  <c r="Y826" i="1" s="1"/>
  <c r="W858" i="1"/>
  <c r="X858" i="1" s="1"/>
  <c r="Y858" i="1" s="1"/>
  <c r="W890" i="1"/>
  <c r="X890" i="1" s="1"/>
  <c r="Y890" i="1" s="1"/>
  <c r="V157" i="1"/>
  <c r="W574" i="1"/>
  <c r="X574" i="1" s="1"/>
  <c r="Y574" i="1" s="1"/>
  <c r="V662" i="1"/>
  <c r="V694" i="1"/>
  <c r="V726" i="1"/>
  <c r="V758" i="1"/>
  <c r="V790" i="1"/>
  <c r="V822" i="1"/>
  <c r="V854" i="1"/>
  <c r="V886" i="1"/>
  <c r="V918" i="1"/>
  <c r="W386" i="1"/>
  <c r="X386" i="1" s="1"/>
  <c r="Y386" i="1" s="1"/>
  <c r="V638" i="1"/>
  <c r="W671" i="1"/>
  <c r="X671" i="1" s="1"/>
  <c r="Y671" i="1" s="1"/>
  <c r="W703" i="1"/>
  <c r="X703" i="1" s="1"/>
  <c r="Y703" i="1" s="1"/>
  <c r="W735" i="1"/>
  <c r="X735" i="1" s="1"/>
  <c r="Y735" i="1" s="1"/>
  <c r="W767" i="1"/>
  <c r="X767" i="1" s="1"/>
  <c r="Y767" i="1" s="1"/>
  <c r="W799" i="1"/>
  <c r="X799" i="1" s="1"/>
  <c r="Y799" i="1" s="1"/>
  <c r="W831" i="1"/>
  <c r="X831" i="1" s="1"/>
  <c r="Y831" i="1" s="1"/>
  <c r="W863" i="1"/>
  <c r="X863" i="1" s="1"/>
  <c r="Y863" i="1" s="1"/>
  <c r="W895" i="1"/>
  <c r="X895" i="1" s="1"/>
  <c r="Y895" i="1" s="1"/>
  <c r="W927" i="1"/>
  <c r="X927" i="1" s="1"/>
  <c r="Y927" i="1" s="1"/>
  <c r="V787" i="1"/>
  <c r="W949" i="1"/>
  <c r="X949" i="1" s="1"/>
  <c r="Y949" i="1" s="1"/>
  <c r="W981" i="1"/>
  <c r="X981" i="1" s="1"/>
  <c r="Y981" i="1" s="1"/>
  <c r="V655" i="1"/>
  <c r="W416" i="1"/>
  <c r="X416" i="1" s="1"/>
  <c r="Y416" i="1" s="1"/>
  <c r="V421" i="1"/>
  <c r="V800" i="1"/>
  <c r="W713" i="1"/>
  <c r="X713" i="1" s="1"/>
  <c r="Y713" i="1" s="1"/>
  <c r="W534" i="1"/>
  <c r="X534" i="1" s="1"/>
  <c r="Y534" i="1" s="1"/>
  <c r="V881" i="1"/>
  <c r="W798" i="1"/>
  <c r="X798" i="1" s="1"/>
  <c r="Y798" i="1" s="1"/>
  <c r="V730" i="1"/>
  <c r="W643" i="1"/>
  <c r="X643" i="1" s="1"/>
  <c r="Y643" i="1" s="1"/>
  <c r="W899" i="1"/>
  <c r="X899" i="1" s="1"/>
  <c r="Y899" i="1" s="1"/>
  <c r="V972" i="1"/>
  <c r="V791" i="1"/>
  <c r="V949" i="1"/>
  <c r="V981" i="1"/>
  <c r="W358" i="1"/>
  <c r="X358" i="1" s="1"/>
  <c r="Y358" i="1" s="1"/>
  <c r="V859" i="1"/>
  <c r="W958" i="1"/>
  <c r="X958" i="1" s="1"/>
  <c r="Y958" i="1" s="1"/>
  <c r="W990" i="1"/>
  <c r="X990" i="1" s="1"/>
  <c r="Y990" i="1" s="1"/>
  <c r="V984" i="1"/>
  <c r="V831" i="1"/>
  <c r="V954" i="1"/>
  <c r="V986" i="1"/>
  <c r="V944" i="1"/>
  <c r="V771" i="1"/>
  <c r="W947" i="1"/>
  <c r="X947" i="1" s="1"/>
  <c r="Y947" i="1" s="1"/>
  <c r="W979" i="1"/>
  <c r="X979" i="1" s="1"/>
  <c r="Y979" i="1" s="1"/>
  <c r="W454" i="1"/>
  <c r="X454" i="1" s="1"/>
  <c r="Y454" i="1" s="1"/>
  <c r="V871" i="1"/>
  <c r="V959" i="1"/>
  <c r="V991" i="1"/>
  <c r="V683" i="1"/>
  <c r="W930" i="1"/>
  <c r="X930" i="1" s="1"/>
  <c r="Y930" i="1" s="1"/>
  <c r="W968" i="1"/>
  <c r="X968" i="1" s="1"/>
  <c r="Y968" i="1" s="1"/>
  <c r="W1000" i="1"/>
  <c r="X1000" i="1" s="1"/>
  <c r="Y1000" i="1" s="1"/>
  <c r="V1000" i="1"/>
  <c r="V1009" i="1"/>
  <c r="W972" i="1"/>
  <c r="X972" i="1" s="1"/>
  <c r="Y972" i="1" s="1"/>
  <c r="W1004" i="1"/>
  <c r="X1004" i="1" s="1"/>
  <c r="Y1004" i="1" s="1"/>
  <c r="W1010" i="1"/>
  <c r="X1010" i="1" s="1"/>
  <c r="Y1010" i="1" s="1"/>
  <c r="V1011" i="1"/>
  <c r="W952" i="1"/>
  <c r="X952" i="1" s="1"/>
  <c r="Y952" i="1" s="1"/>
  <c r="W633" i="1"/>
  <c r="X633" i="1" s="1"/>
  <c r="Y633" i="1" s="1"/>
  <c r="V847" i="1"/>
  <c r="V960" i="1"/>
  <c r="V996" i="1"/>
  <c r="V980" i="1"/>
  <c r="W69" i="1"/>
  <c r="X69" i="1" s="1"/>
  <c r="Y69" i="1" s="1"/>
  <c r="W544" i="1"/>
  <c r="X544" i="1" s="1"/>
  <c r="Y544" i="1" s="1"/>
  <c r="V549" i="1"/>
  <c r="V832" i="1"/>
  <c r="W745" i="1"/>
  <c r="X745" i="1" s="1"/>
  <c r="Y745" i="1" s="1"/>
  <c r="V657" i="1"/>
  <c r="V913" i="1"/>
  <c r="W830" i="1"/>
  <c r="X830" i="1" s="1"/>
  <c r="Y830" i="1" s="1"/>
  <c r="V762" i="1"/>
  <c r="W675" i="1"/>
  <c r="X675" i="1" s="1"/>
  <c r="Y675" i="1" s="1"/>
  <c r="W931" i="1"/>
  <c r="X931" i="1" s="1"/>
  <c r="Y931" i="1" s="1"/>
  <c r="V992" i="1"/>
  <c r="V823" i="1"/>
  <c r="V953" i="1"/>
  <c r="V985" i="1"/>
  <c r="W614" i="1"/>
  <c r="X614" i="1" s="1"/>
  <c r="Y614" i="1" s="1"/>
  <c r="V891" i="1"/>
  <c r="W962" i="1"/>
  <c r="X962" i="1" s="1"/>
  <c r="Y962" i="1" s="1"/>
  <c r="W994" i="1"/>
  <c r="X994" i="1" s="1"/>
  <c r="Y994" i="1" s="1"/>
  <c r="W390" i="1"/>
  <c r="X390" i="1" s="1"/>
  <c r="Y390" i="1" s="1"/>
  <c r="V863" i="1"/>
  <c r="V958" i="1"/>
  <c r="V990" i="1"/>
  <c r="V964" i="1"/>
  <c r="V803" i="1"/>
  <c r="W951" i="1"/>
  <c r="X951" i="1" s="1"/>
  <c r="Y951" i="1" s="1"/>
  <c r="W983" i="1"/>
  <c r="X983" i="1" s="1"/>
  <c r="Y983" i="1" s="1"/>
  <c r="V647" i="1"/>
  <c r="V903" i="1"/>
  <c r="V963" i="1"/>
  <c r="V995" i="1"/>
  <c r="V715" i="1"/>
  <c r="W940" i="1"/>
  <c r="X940" i="1" s="1"/>
  <c r="Y940" i="1" s="1"/>
  <c r="W1006" i="1"/>
  <c r="X1006" i="1" s="1"/>
  <c r="Y1006" i="1" s="1"/>
  <c r="W1007" i="1"/>
  <c r="X1007" i="1" s="1"/>
  <c r="Y1007" i="1" s="1"/>
  <c r="V940" i="1"/>
  <c r="V849" i="1"/>
  <c r="V759" i="1"/>
  <c r="W986" i="1"/>
  <c r="X986" i="1" s="1"/>
  <c r="Y986" i="1" s="1"/>
  <c r="W943" i="1"/>
  <c r="X943" i="1" s="1"/>
  <c r="Y943" i="1" s="1"/>
  <c r="W996" i="1"/>
  <c r="X996" i="1" s="1"/>
  <c r="Y996" i="1" s="1"/>
  <c r="V261" i="1"/>
  <c r="V273" i="1"/>
  <c r="W618" i="1"/>
  <c r="X618" i="1" s="1"/>
  <c r="Y618" i="1" s="1"/>
  <c r="V864" i="1"/>
  <c r="W777" i="1"/>
  <c r="X777" i="1" s="1"/>
  <c r="Y777" i="1" s="1"/>
  <c r="V689" i="1"/>
  <c r="W378" i="1"/>
  <c r="X378" i="1" s="1"/>
  <c r="Y378" i="1" s="1"/>
  <c r="W862" i="1"/>
  <c r="X862" i="1" s="1"/>
  <c r="Y862" i="1" s="1"/>
  <c r="V794" i="1"/>
  <c r="W707" i="1"/>
  <c r="X707" i="1" s="1"/>
  <c r="Y707" i="1" s="1"/>
  <c r="V819" i="1"/>
  <c r="V221" i="1"/>
  <c r="V855" i="1"/>
  <c r="V957" i="1"/>
  <c r="V989" i="1"/>
  <c r="V667" i="1"/>
  <c r="W922" i="1"/>
  <c r="X922" i="1" s="1"/>
  <c r="Y922" i="1" s="1"/>
  <c r="W966" i="1"/>
  <c r="X966" i="1" s="1"/>
  <c r="Y966" i="1" s="1"/>
  <c r="W998" i="1"/>
  <c r="X998" i="1" s="1"/>
  <c r="Y998" i="1" s="1"/>
  <c r="V639" i="1"/>
  <c r="V895" i="1"/>
  <c r="V962" i="1"/>
  <c r="V994" i="1"/>
  <c r="V988" i="1"/>
  <c r="V835" i="1"/>
  <c r="W955" i="1"/>
  <c r="X955" i="1" s="1"/>
  <c r="Y955" i="1" s="1"/>
  <c r="W987" i="1"/>
  <c r="X987" i="1" s="1"/>
  <c r="Y987" i="1" s="1"/>
  <c r="V679" i="1"/>
  <c r="V927" i="1"/>
  <c r="V967" i="1"/>
  <c r="V999" i="1"/>
  <c r="V747" i="1"/>
  <c r="W944" i="1"/>
  <c r="X944" i="1" s="1"/>
  <c r="Y944" i="1" s="1"/>
  <c r="W976" i="1"/>
  <c r="X976" i="1" s="1"/>
  <c r="Y976" i="1" s="1"/>
  <c r="W518" i="1"/>
  <c r="X518" i="1" s="1"/>
  <c r="Y518" i="1" s="1"/>
  <c r="V1006" i="1"/>
  <c r="W988" i="1"/>
  <c r="X988" i="1" s="1"/>
  <c r="Y988" i="1" s="1"/>
  <c r="V768" i="1"/>
  <c r="W418" i="1"/>
  <c r="X418" i="1" s="1"/>
  <c r="Y418" i="1" s="1"/>
  <c r="V827" i="1"/>
  <c r="V879" i="1"/>
  <c r="V651" i="1"/>
  <c r="W459" i="1"/>
  <c r="X459" i="1" s="1"/>
  <c r="Y459" i="1" s="1"/>
  <c r="V460" i="1"/>
  <c r="W764" i="1"/>
  <c r="X764" i="1" s="1"/>
  <c r="Y764" i="1" s="1"/>
  <c r="V896" i="1"/>
  <c r="W809" i="1"/>
  <c r="X809" i="1" s="1"/>
  <c r="Y809" i="1" s="1"/>
  <c r="V721" i="1"/>
  <c r="W634" i="1"/>
  <c r="X634" i="1" s="1"/>
  <c r="Y634" i="1" s="1"/>
  <c r="W894" i="1"/>
  <c r="X894" i="1" s="1"/>
  <c r="Y894" i="1" s="1"/>
  <c r="V826" i="1"/>
  <c r="W739" i="1"/>
  <c r="X739" i="1" s="1"/>
  <c r="Y739" i="1" s="1"/>
  <c r="W953" i="1"/>
  <c r="X953" i="1" s="1"/>
  <c r="Y953" i="1" s="1"/>
  <c r="W582" i="1"/>
  <c r="X582" i="1" s="1"/>
  <c r="Y582" i="1" s="1"/>
  <c r="V887" i="1"/>
  <c r="V961" i="1"/>
  <c r="V993" i="1"/>
  <c r="V699" i="1"/>
  <c r="V937" i="1"/>
  <c r="W970" i="1"/>
  <c r="X970" i="1" s="1"/>
  <c r="Y970" i="1" s="1"/>
  <c r="W1002" i="1"/>
  <c r="X1002" i="1" s="1"/>
  <c r="Y1002" i="1" s="1"/>
  <c r="V671" i="1"/>
  <c r="V923" i="1"/>
  <c r="V966" i="1"/>
  <c r="V998" i="1"/>
  <c r="W422" i="1"/>
  <c r="X422" i="1" s="1"/>
  <c r="Y422" i="1" s="1"/>
  <c r="V867" i="1"/>
  <c r="W959" i="1"/>
  <c r="X959" i="1" s="1"/>
  <c r="Y959" i="1" s="1"/>
  <c r="W999" i="1"/>
  <c r="X999" i="1" s="1"/>
  <c r="Y999" i="1" s="1"/>
  <c r="V711" i="1"/>
  <c r="V939" i="1"/>
  <c r="V971" i="1"/>
  <c r="V1003" i="1"/>
  <c r="V779" i="1"/>
  <c r="W948" i="1"/>
  <c r="X948" i="1" s="1"/>
  <c r="Y948" i="1" s="1"/>
  <c r="W980" i="1"/>
  <c r="X980" i="1" s="1"/>
  <c r="Y980" i="1" s="1"/>
  <c r="V783" i="1"/>
  <c r="V1007" i="1"/>
  <c r="W1011" i="1"/>
  <c r="X1011" i="1" s="1"/>
  <c r="Y1011" i="1" s="1"/>
  <c r="V743" i="1"/>
  <c r="V975" i="1"/>
  <c r="V811" i="1"/>
  <c r="W984" i="1"/>
  <c r="X984" i="1" s="1"/>
  <c r="Y984" i="1" s="1"/>
  <c r="V1008" i="1"/>
  <c r="W937" i="1"/>
  <c r="X937" i="1" s="1"/>
  <c r="Y937" i="1" s="1"/>
  <c r="V698" i="1"/>
  <c r="V977" i="1"/>
  <c r="V799" i="1"/>
  <c r="W975" i="1"/>
  <c r="X975" i="1" s="1"/>
  <c r="Y975" i="1" s="1"/>
  <c r="V907" i="1"/>
  <c r="W587" i="1"/>
  <c r="X587" i="1" s="1"/>
  <c r="Y587" i="1" s="1"/>
  <c r="V588" i="1"/>
  <c r="W892" i="1"/>
  <c r="X892" i="1" s="1"/>
  <c r="Y892" i="1" s="1"/>
  <c r="V928" i="1"/>
  <c r="W841" i="1"/>
  <c r="X841" i="1" s="1"/>
  <c r="Y841" i="1" s="1"/>
  <c r="V753" i="1"/>
  <c r="W670" i="1"/>
  <c r="X670" i="1" s="1"/>
  <c r="Y670" i="1" s="1"/>
  <c r="W350" i="1"/>
  <c r="X350" i="1" s="1"/>
  <c r="Y350" i="1" s="1"/>
  <c r="V858" i="1"/>
  <c r="W771" i="1"/>
  <c r="X771" i="1" s="1"/>
  <c r="Y771" i="1" s="1"/>
  <c r="W985" i="1"/>
  <c r="X985" i="1" s="1"/>
  <c r="Y985" i="1" s="1"/>
  <c r="V663" i="1"/>
  <c r="V919" i="1"/>
  <c r="V965" i="1"/>
  <c r="V997" i="1"/>
  <c r="V731" i="1"/>
  <c r="W942" i="1"/>
  <c r="X942" i="1" s="1"/>
  <c r="Y942" i="1" s="1"/>
  <c r="W974" i="1"/>
  <c r="X974" i="1" s="1"/>
  <c r="Y974" i="1" s="1"/>
  <c r="V687" i="1"/>
  <c r="V703" i="1"/>
  <c r="W938" i="1"/>
  <c r="X938" i="1" s="1"/>
  <c r="Y938" i="1" s="1"/>
  <c r="V970" i="1"/>
  <c r="V1002" i="1"/>
  <c r="V643" i="1"/>
  <c r="V899" i="1"/>
  <c r="W963" i="1"/>
  <c r="X963" i="1" s="1"/>
  <c r="Y963" i="1" s="1"/>
  <c r="V751" i="1"/>
  <c r="V943" i="1"/>
  <c r="V968" i="1"/>
  <c r="V911" i="1"/>
  <c r="W766" i="1"/>
  <c r="X766" i="1" s="1"/>
  <c r="Y766" i="1" s="1"/>
  <c r="W991" i="1"/>
  <c r="X991" i="1" s="1"/>
  <c r="Y991" i="1" s="1"/>
  <c r="V982" i="1"/>
  <c r="V955" i="1"/>
  <c r="V371" i="1"/>
  <c r="W377" i="1"/>
  <c r="X377" i="1" s="1"/>
  <c r="Y377" i="1" s="1"/>
  <c r="V676" i="1"/>
  <c r="W466" i="1"/>
  <c r="X466" i="1" s="1"/>
  <c r="Y466" i="1" s="1"/>
  <c r="W873" i="1"/>
  <c r="X873" i="1" s="1"/>
  <c r="Y873" i="1" s="1"/>
  <c r="V785" i="1"/>
  <c r="W702" i="1"/>
  <c r="X702" i="1" s="1"/>
  <c r="Y702" i="1" s="1"/>
  <c r="W606" i="1"/>
  <c r="X606" i="1" s="1"/>
  <c r="Y606" i="1" s="1"/>
  <c r="V890" i="1"/>
  <c r="W803" i="1"/>
  <c r="X803" i="1" s="1"/>
  <c r="Y803" i="1" s="1"/>
  <c r="W1005" i="1"/>
  <c r="X1005" i="1" s="1"/>
  <c r="Y1005" i="1" s="1"/>
  <c r="V695" i="1"/>
  <c r="V935" i="1"/>
  <c r="V969" i="1"/>
  <c r="V1001" i="1"/>
  <c r="V763" i="1"/>
  <c r="W946" i="1"/>
  <c r="X946" i="1" s="1"/>
  <c r="Y946" i="1" s="1"/>
  <c r="W978" i="1"/>
  <c r="X978" i="1" s="1"/>
  <c r="Y978" i="1" s="1"/>
  <c r="V815" i="1"/>
  <c r="V735" i="1"/>
  <c r="V942" i="1"/>
  <c r="V974" i="1"/>
  <c r="W995" i="1"/>
  <c r="X995" i="1" s="1"/>
  <c r="Y995" i="1" s="1"/>
  <c r="V675" i="1"/>
  <c r="W926" i="1"/>
  <c r="X926" i="1" s="1"/>
  <c r="Y926" i="1" s="1"/>
  <c r="W967" i="1"/>
  <c r="X967" i="1" s="1"/>
  <c r="Y967" i="1" s="1"/>
  <c r="V952" i="1"/>
  <c r="V775" i="1"/>
  <c r="V947" i="1"/>
  <c r="V979" i="1"/>
  <c r="V1004" i="1"/>
  <c r="V843" i="1"/>
  <c r="W956" i="1"/>
  <c r="X956" i="1" s="1"/>
  <c r="Y956" i="1" s="1"/>
  <c r="W681" i="1"/>
  <c r="X681" i="1" s="1"/>
  <c r="Y681" i="1" s="1"/>
  <c r="V945" i="1"/>
  <c r="V950" i="1"/>
  <c r="V839" i="1"/>
  <c r="W964" i="1"/>
  <c r="X964" i="1" s="1"/>
  <c r="Y964" i="1" s="1"/>
  <c r="V499" i="1"/>
  <c r="W505" i="1"/>
  <c r="X505" i="1" s="1"/>
  <c r="Y505" i="1" s="1"/>
  <c r="V736" i="1"/>
  <c r="W649" i="1"/>
  <c r="X649" i="1" s="1"/>
  <c r="Y649" i="1" s="1"/>
  <c r="W905" i="1"/>
  <c r="X905" i="1" s="1"/>
  <c r="Y905" i="1" s="1"/>
  <c r="V817" i="1"/>
  <c r="W734" i="1"/>
  <c r="X734" i="1" s="1"/>
  <c r="Y734" i="1" s="1"/>
  <c r="V666" i="1"/>
  <c r="V922" i="1"/>
  <c r="W835" i="1"/>
  <c r="X835" i="1" s="1"/>
  <c r="Y835" i="1" s="1"/>
  <c r="W1003" i="1"/>
  <c r="X1003" i="1" s="1"/>
  <c r="Y1003" i="1" s="1"/>
  <c r="V727" i="1"/>
  <c r="V941" i="1"/>
  <c r="V973" i="1"/>
  <c r="V1005" i="1"/>
  <c r="V795" i="1"/>
  <c r="W950" i="1"/>
  <c r="X950" i="1" s="1"/>
  <c r="Y950" i="1" s="1"/>
  <c r="W982" i="1"/>
  <c r="X982" i="1" s="1"/>
  <c r="Y982" i="1" s="1"/>
  <c r="V931" i="1"/>
  <c r="V767" i="1"/>
  <c r="V946" i="1"/>
  <c r="V978" i="1"/>
  <c r="V719" i="1"/>
  <c r="V707" i="1"/>
  <c r="W939" i="1"/>
  <c r="X939" i="1" s="1"/>
  <c r="Y939" i="1" s="1"/>
  <c r="W971" i="1"/>
  <c r="X971" i="1" s="1"/>
  <c r="Y971" i="1" s="1"/>
  <c r="V976" i="1"/>
  <c r="V807" i="1"/>
  <c r="V951" i="1"/>
  <c r="V983" i="1"/>
  <c r="W486" i="1"/>
  <c r="X486" i="1" s="1"/>
  <c r="Y486" i="1" s="1"/>
  <c r="V875" i="1"/>
  <c r="W960" i="1"/>
  <c r="X960" i="1" s="1"/>
  <c r="Y960" i="1" s="1"/>
  <c r="W992" i="1"/>
  <c r="X992" i="1" s="1"/>
  <c r="Y992" i="1" s="1"/>
  <c r="V956" i="1"/>
  <c r="W1008" i="1"/>
  <c r="X1008" i="1" s="1"/>
  <c r="Y1008" i="1" s="1"/>
  <c r="V627" i="1"/>
  <c r="W867" i="1"/>
  <c r="X867" i="1" s="1"/>
  <c r="Y867" i="1" s="1"/>
  <c r="W954" i="1"/>
  <c r="X954" i="1" s="1"/>
  <c r="Y954" i="1" s="1"/>
  <c r="V739" i="1"/>
  <c r="V987" i="1"/>
  <c r="W1009" i="1"/>
  <c r="X1009" i="1" s="1"/>
  <c r="Y1009" i="1" s="1"/>
  <c r="W182" i="1"/>
  <c r="X182" i="1" s="1"/>
  <c r="Y182" i="1" s="1"/>
  <c r="W278" i="1"/>
  <c r="X278" i="1" s="1"/>
  <c r="Y278" i="1" s="1"/>
  <c r="W207" i="1"/>
  <c r="X207" i="1" s="1"/>
  <c r="Y207" i="1" s="1"/>
  <c r="W22" i="1"/>
  <c r="X22" i="1" s="1"/>
  <c r="Y22" i="1" s="1"/>
  <c r="AA338" i="1"/>
  <c r="AK338" i="1" s="1"/>
  <c r="AA264" i="1"/>
  <c r="AK264" i="1" s="1"/>
  <c r="M16" i="1"/>
  <c r="Z275" i="1"/>
  <c r="AA26" i="1"/>
  <c r="AA98" i="1"/>
  <c r="AK98" i="1" s="1"/>
  <c r="L18" i="1"/>
  <c r="AA574" i="1"/>
  <c r="AK574" i="1" s="1"/>
  <c r="AA138" i="1"/>
  <c r="AK138" i="1" s="1"/>
  <c r="AA231" i="1"/>
  <c r="AK231" i="1" s="1"/>
  <c r="Z450" i="1"/>
  <c r="AB450" i="1" s="1"/>
  <c r="Z238" i="1"/>
  <c r="AJ238" i="1" s="1"/>
  <c r="AA164" i="1"/>
  <c r="AK164" i="1" s="1"/>
  <c r="AA550" i="1"/>
  <c r="Z82" i="1"/>
  <c r="AJ82" i="1" s="1"/>
  <c r="M17" i="1"/>
  <c r="Z19" i="1"/>
  <c r="AB19" i="1" s="1"/>
  <c r="AA119" i="1"/>
  <c r="AK119" i="1" s="1"/>
  <c r="Z321" i="1"/>
  <c r="AJ321" i="1" s="1"/>
  <c r="Z254" i="1"/>
  <c r="Z180" i="1"/>
  <c r="AJ180" i="1" s="1"/>
  <c r="AA99" i="1"/>
  <c r="AA161" i="1"/>
  <c r="AK161" i="1" s="1"/>
  <c r="AA290" i="1"/>
  <c r="AK290" i="1" s="1"/>
  <c r="Z66" i="1"/>
  <c r="AB66" i="1" s="1"/>
  <c r="AA46" i="1"/>
  <c r="AK46" i="1" s="1"/>
  <c r="Z146" i="1"/>
  <c r="Z127" i="1"/>
  <c r="AA272" i="1"/>
  <c r="AK272" i="1" s="1"/>
  <c r="AA62" i="1"/>
  <c r="AK62" i="1" s="1"/>
  <c r="Z240" i="1"/>
  <c r="AJ240" i="1" s="1"/>
  <c r="Z598" i="1"/>
  <c r="AJ598" i="1" s="1"/>
  <c r="AA426" i="1"/>
  <c r="Z414" i="1"/>
  <c r="AJ414" i="1" s="1"/>
  <c r="Z406" i="1"/>
  <c r="AJ406" i="1" s="1"/>
  <c r="AA490" i="1"/>
  <c r="AK490" i="1" s="1"/>
  <c r="Z204" i="1"/>
  <c r="AJ204" i="1" s="1"/>
  <c r="AA28" i="1"/>
  <c r="AK28" i="1" s="1"/>
  <c r="AA284" i="1"/>
  <c r="AK284" i="1" s="1"/>
  <c r="Z390" i="1"/>
  <c r="Z195" i="1"/>
  <c r="AB195" i="1" s="1"/>
  <c r="Z234" i="1"/>
  <c r="AB234" i="1" s="1"/>
  <c r="Z104" i="1"/>
  <c r="AB104" i="1" s="1"/>
  <c r="Z187" i="1"/>
  <c r="AJ187" i="1" s="1"/>
  <c r="AA20" i="1"/>
  <c r="AK20" i="1" s="1"/>
  <c r="Z276" i="1"/>
  <c r="AJ276" i="1" s="1"/>
  <c r="Z160" i="1"/>
  <c r="AB160" i="1" s="1"/>
  <c r="AA122" i="1"/>
  <c r="AK122" i="1" s="1"/>
  <c r="AA171" i="1"/>
  <c r="AK171" i="1" s="1"/>
  <c r="L21" i="1"/>
  <c r="Z178" i="1"/>
  <c r="AJ178" i="1" s="1"/>
  <c r="AA15" i="1"/>
  <c r="AK15" i="1" s="1"/>
  <c r="AA115" i="1"/>
  <c r="AK115" i="1" s="1"/>
  <c r="Z94" i="1"/>
  <c r="M13" i="1"/>
  <c r="Z226" i="1"/>
  <c r="AJ226" i="1" s="1"/>
  <c r="Z102" i="1"/>
  <c r="AJ102" i="1" s="1"/>
  <c r="Z71" i="1"/>
  <c r="AJ71" i="1" s="1"/>
  <c r="Z327" i="1"/>
  <c r="AJ327" i="1" s="1"/>
  <c r="M20" i="1"/>
  <c r="AA48" i="1"/>
  <c r="AK48" i="1" s="1"/>
  <c r="Z22" i="1"/>
  <c r="AB22" i="1" s="1"/>
  <c r="Z278" i="1"/>
  <c r="AJ278" i="1" s="1"/>
  <c r="Z334" i="1"/>
  <c r="AJ334" i="1" s="1"/>
  <c r="AA78" i="1"/>
  <c r="AK78" i="1" s="1"/>
  <c r="Z289" i="1"/>
  <c r="AJ289" i="1" s="1"/>
  <c r="Z590" i="1"/>
  <c r="AB590" i="1" s="1"/>
  <c r="AA215" i="1"/>
  <c r="AK215" i="1" s="1"/>
  <c r="AA434" i="1"/>
  <c r="AK434" i="1" s="1"/>
  <c r="Z251" i="1"/>
  <c r="AB251" i="1" s="1"/>
  <c r="M19" i="1"/>
  <c r="Z18" i="1"/>
  <c r="AJ18" i="1" s="1"/>
  <c r="AA1010" i="1"/>
  <c r="AK1010" i="1" s="1"/>
  <c r="Z274" i="1"/>
  <c r="AB274" i="1" s="1"/>
  <c r="Z35" i="1"/>
  <c r="AB35" i="1" s="1"/>
  <c r="Z174" i="1"/>
  <c r="AJ174" i="1" s="1"/>
  <c r="Z510" i="1"/>
  <c r="AB510" i="1" s="1"/>
  <c r="Z267" i="1"/>
  <c r="AB267" i="1" s="1"/>
  <c r="Z486" i="1"/>
  <c r="AJ486" i="1" s="1"/>
  <c r="Z257" i="1"/>
  <c r="AJ257" i="1" s="1"/>
  <c r="Z55" i="1"/>
  <c r="AJ55" i="1" s="1"/>
  <c r="AA283" i="1"/>
  <c r="AK283" i="1" s="1"/>
  <c r="Z166" i="1"/>
  <c r="AJ166" i="1" s="1"/>
  <c r="AA100" i="1"/>
  <c r="AK100" i="1" s="1"/>
  <c r="AA111" i="1"/>
  <c r="AK111" i="1" s="1"/>
  <c r="Z200" i="1"/>
  <c r="AJ200" i="1" s="1"/>
  <c r="AA186" i="1"/>
  <c r="AK186" i="1" s="1"/>
  <c r="Z116" i="1"/>
  <c r="AJ116" i="1" s="1"/>
  <c r="Z470" i="1"/>
  <c r="AJ470" i="1" s="1"/>
  <c r="AA198" i="1"/>
  <c r="AK198" i="1" s="1"/>
  <c r="Z291" i="1"/>
  <c r="AJ291" i="1" s="1"/>
  <c r="AA74" i="1"/>
  <c r="AK74" i="1" s="1"/>
  <c r="AA167" i="1"/>
  <c r="AK167" i="1" s="1"/>
  <c r="AA224" i="1"/>
  <c r="AK224" i="1" s="1"/>
  <c r="AA300" i="1"/>
  <c r="AK300" i="1" s="1"/>
  <c r="Z398" i="1"/>
  <c r="AJ398" i="1" s="1"/>
  <c r="AA218" i="1"/>
  <c r="AK218" i="1" s="1"/>
  <c r="AA311" i="1"/>
  <c r="AK311" i="1" s="1"/>
  <c r="AA502" i="1"/>
  <c r="AK502" i="1" s="1"/>
  <c r="AA256" i="1"/>
  <c r="AK256" i="1" s="1"/>
  <c r="AA386" i="1"/>
  <c r="AK386" i="1" s="1"/>
  <c r="Z118" i="1"/>
  <c r="AJ118" i="1" s="1"/>
  <c r="AA211" i="1"/>
  <c r="AK211" i="1" s="1"/>
  <c r="AA430" i="1"/>
  <c r="AK430" i="1" s="1"/>
  <c r="Z92" i="1"/>
  <c r="AJ92" i="1" s="1"/>
  <c r="AA330" i="1"/>
  <c r="AK330" i="1" s="1"/>
  <c r="AA586" i="1"/>
  <c r="AK586" i="1" s="1"/>
  <c r="AA498" i="1"/>
  <c r="AK498" i="1" s="1"/>
  <c r="AA190" i="1"/>
  <c r="AK190" i="1" s="1"/>
  <c r="AA27" i="1"/>
  <c r="AK27" i="1" s="1"/>
  <c r="AA124" i="1"/>
  <c r="AK124" i="1" s="1"/>
  <c r="Z242" i="1"/>
  <c r="AJ242" i="1" s="1"/>
  <c r="Z112" i="1"/>
  <c r="AB112" i="1" s="1"/>
  <c r="AA58" i="1"/>
  <c r="AK58" i="1" s="1"/>
  <c r="AA286" i="1"/>
  <c r="AK286" i="1" s="1"/>
  <c r="Z294" i="1"/>
  <c r="AJ294" i="1" s="1"/>
  <c r="Z131" i="1"/>
  <c r="AJ131" i="1" s="1"/>
  <c r="Z350" i="1"/>
  <c r="AB350" i="1" s="1"/>
  <c r="AA212" i="1"/>
  <c r="AK212" i="1" s="1"/>
  <c r="AA342" i="1"/>
  <c r="AK342" i="1" s="1"/>
  <c r="AA170" i="1"/>
  <c r="AK170" i="1" s="1"/>
  <c r="M29" i="1"/>
  <c r="AA196" i="1"/>
  <c r="AK196" i="1" s="1"/>
  <c r="AA225" i="1"/>
  <c r="AK225" i="1" s="1"/>
  <c r="Z114" i="1"/>
  <c r="AB114" i="1" s="1"/>
  <c r="Z526" i="1"/>
  <c r="AJ526" i="1" s="1"/>
  <c r="AA370" i="1"/>
  <c r="AK370" i="1" s="1"/>
  <c r="Z123" i="1"/>
  <c r="AB123" i="1" s="1"/>
  <c r="AA482" i="1"/>
  <c r="AK482" i="1" s="1"/>
  <c r="AA30" i="1"/>
  <c r="AK30" i="1" s="1"/>
  <c r="AA38" i="1"/>
  <c r="AK38" i="1" s="1"/>
  <c r="Z207" i="1"/>
  <c r="AJ207" i="1" s="1"/>
  <c r="AA214" i="1"/>
  <c r="AK214" i="1" s="1"/>
  <c r="AA107" i="1"/>
  <c r="AK107" i="1" s="1"/>
  <c r="Z40" i="1"/>
  <c r="AJ40" i="1" s="1"/>
  <c r="Z51" i="1"/>
  <c r="AJ51" i="1" s="1"/>
  <c r="Z14" i="1"/>
  <c r="AJ14" i="1" s="1"/>
  <c r="Z140" i="1"/>
  <c r="AJ140" i="1" s="1"/>
  <c r="AA314" i="1"/>
  <c r="AK314" i="1" s="1"/>
  <c r="Z151" i="1"/>
  <c r="AJ151" i="1" s="1"/>
  <c r="Z606" i="1"/>
  <c r="AJ606" i="1" s="1"/>
  <c r="AA96" i="1"/>
  <c r="AK96" i="1" s="1"/>
  <c r="Z155" i="1"/>
  <c r="AJ155" i="1" s="1"/>
  <c r="AA228" i="1"/>
  <c r="AK228" i="1" s="1"/>
  <c r="Z614" i="1"/>
  <c r="AJ614" i="1" s="1"/>
  <c r="AA239" i="1"/>
  <c r="AK239" i="1" s="1"/>
  <c r="Z328" i="1"/>
  <c r="AJ328" i="1" s="1"/>
  <c r="Z246" i="1"/>
  <c r="AB246" i="1" s="1"/>
  <c r="Z339" i="1"/>
  <c r="AJ339" i="1" s="1"/>
  <c r="Z244" i="1"/>
  <c r="AJ244" i="1" s="1"/>
  <c r="Z326" i="1"/>
  <c r="AJ326" i="1" s="1"/>
  <c r="AA202" i="1"/>
  <c r="AK202" i="1" s="1"/>
  <c r="AA295" i="1"/>
  <c r="AK295" i="1" s="1"/>
  <c r="Z558" i="1"/>
  <c r="AB558" i="1" s="1"/>
  <c r="AA90" i="1"/>
  <c r="AK90" i="1" s="1"/>
  <c r="AA630" i="1"/>
  <c r="AK630" i="1" s="1"/>
  <c r="AA514" i="1"/>
  <c r="AK514" i="1" s="1"/>
  <c r="Z358" i="1"/>
  <c r="AA72" i="1"/>
  <c r="AK72" i="1" s="1"/>
  <c r="Z83" i="1"/>
  <c r="AJ83" i="1" s="1"/>
  <c r="Z33" i="1"/>
  <c r="AJ33" i="1" s="1"/>
  <c r="Z16" i="1"/>
  <c r="AJ16" i="1" s="1"/>
  <c r="Z402" i="1"/>
  <c r="AJ402" i="1" s="1"/>
  <c r="Z374" i="1"/>
  <c r="AJ374" i="1" s="1"/>
  <c r="Z163" i="1"/>
  <c r="AB163" i="1" s="1"/>
  <c r="AA39" i="1"/>
  <c r="AK39" i="1" s="1"/>
  <c r="Z252" i="1"/>
  <c r="AJ252" i="1" s="1"/>
  <c r="Z302" i="1"/>
  <c r="AJ302" i="1" s="1"/>
  <c r="Z454" i="1"/>
  <c r="AJ454" i="1" s="1"/>
  <c r="Z168" i="1"/>
  <c r="AJ168" i="1" s="1"/>
  <c r="AA179" i="1"/>
  <c r="AK179" i="1" s="1"/>
  <c r="AA42" i="1"/>
  <c r="AK42" i="1" s="1"/>
  <c r="Z298" i="1"/>
  <c r="AJ298" i="1" s="1"/>
  <c r="Z354" i="1"/>
  <c r="AJ354" i="1" s="1"/>
  <c r="AA610" i="1"/>
  <c r="AK610" i="1" s="1"/>
  <c r="AA235" i="1"/>
  <c r="AK235" i="1" s="1"/>
  <c r="Z23" i="1"/>
  <c r="AJ23" i="1" s="1"/>
  <c r="Z279" i="1"/>
  <c r="AJ279" i="1" s="1"/>
  <c r="Z158" i="1"/>
  <c r="AJ158" i="1" s="1"/>
  <c r="AA84" i="1"/>
  <c r="AK84" i="1" s="1"/>
  <c r="AA340" i="1"/>
  <c r="AK340" i="1" s="1"/>
  <c r="Z554" i="1"/>
  <c r="AJ554" i="1" s="1"/>
  <c r="Z268" i="1"/>
  <c r="AB268" i="1" s="1"/>
  <c r="L28" i="1"/>
  <c r="AA259" i="1"/>
  <c r="AK259" i="1" s="1"/>
  <c r="AA478" i="1"/>
  <c r="AK478" i="1" s="1"/>
  <c r="AA142" i="1"/>
  <c r="AK142" i="1" s="1"/>
  <c r="Z68" i="1"/>
  <c r="AB68" i="1" s="1"/>
  <c r="AA324" i="1"/>
  <c r="AK324" i="1" s="1"/>
  <c r="AA79" i="1"/>
  <c r="AK79" i="1" s="1"/>
  <c r="Z335" i="1"/>
  <c r="AJ335" i="1" s="1"/>
  <c r="AA86" i="1"/>
  <c r="AK86" i="1" s="1"/>
  <c r="L14" i="1"/>
  <c r="AA12" i="1"/>
  <c r="AK12" i="1" s="1"/>
  <c r="Z135" i="1"/>
  <c r="AB135" i="1" s="1"/>
  <c r="AJ100" i="1"/>
  <c r="AJ22" i="1"/>
  <c r="AJ119" i="1"/>
  <c r="AJ208" i="1"/>
  <c r="AJ27" i="1"/>
  <c r="AJ502" i="1"/>
  <c r="AJ630" i="1"/>
  <c r="AJ130" i="1"/>
  <c r="AB130" i="1"/>
  <c r="AJ228" i="1"/>
  <c r="AJ107" i="1"/>
  <c r="AJ235" i="1"/>
  <c r="AJ260" i="1"/>
  <c r="AJ225" i="1"/>
  <c r="AJ15" i="1"/>
  <c r="AJ271" i="1"/>
  <c r="AJ179" i="1"/>
  <c r="AJ430" i="1"/>
  <c r="AJ90" i="1"/>
  <c r="AJ218" i="1"/>
  <c r="AJ198" i="1"/>
  <c r="AJ99" i="1"/>
  <c r="AJ124" i="1"/>
  <c r="AJ161" i="1"/>
  <c r="AJ574" i="1"/>
  <c r="AJ42" i="1"/>
  <c r="AJ170" i="1"/>
  <c r="AJ256" i="1"/>
  <c r="AJ482" i="1"/>
  <c r="AJ610" i="1"/>
  <c r="AJ78" i="1"/>
  <c r="AB238" i="1"/>
  <c r="AJ182" i="1"/>
  <c r="AJ48" i="1"/>
  <c r="AJ434" i="1"/>
  <c r="AB434" i="1"/>
  <c r="AJ30" i="1"/>
  <c r="AJ286" i="1"/>
  <c r="AJ84" i="1"/>
  <c r="AJ212" i="1"/>
  <c r="AJ340" i="1"/>
  <c r="AJ290" i="1"/>
  <c r="AJ28" i="1"/>
  <c r="AJ550" i="1"/>
  <c r="AJ1010" i="1"/>
  <c r="AJ72" i="1"/>
  <c r="AJ426" i="1"/>
  <c r="AJ211" i="1"/>
  <c r="AB122" i="1"/>
  <c r="AJ122" i="1"/>
  <c r="AB321" i="1"/>
  <c r="AJ62" i="1"/>
  <c r="AJ259" i="1"/>
  <c r="AJ284" i="1"/>
  <c r="AJ478" i="1"/>
  <c r="AJ74" i="1"/>
  <c r="AJ202" i="1"/>
  <c r="AJ330" i="1"/>
  <c r="AJ231" i="1"/>
  <c r="AJ386" i="1"/>
  <c r="AJ514" i="1"/>
  <c r="AJ586" i="1"/>
  <c r="AB494" i="1"/>
  <c r="AJ311" i="1"/>
  <c r="AJ272" i="1"/>
  <c r="AJ190" i="1"/>
  <c r="AJ91" i="1"/>
  <c r="AJ97" i="1"/>
  <c r="AJ566" i="1"/>
  <c r="AB566" i="1"/>
  <c r="AB188" i="1"/>
  <c r="AJ188" i="1"/>
  <c r="AJ46" i="1"/>
  <c r="AB46" i="1"/>
  <c r="AJ142" i="1"/>
  <c r="AJ171" i="1"/>
  <c r="AJ196" i="1"/>
  <c r="AJ324" i="1"/>
  <c r="AJ390" i="1"/>
  <c r="AB390" i="1"/>
  <c r="AJ338" i="1"/>
  <c r="AJ79" i="1"/>
  <c r="AJ86" i="1"/>
  <c r="AJ214" i="1"/>
  <c r="AJ115" i="1"/>
  <c r="AJ12" i="1"/>
  <c r="AJ300" i="1"/>
  <c r="AJ26" i="1"/>
  <c r="AJ498" i="1"/>
  <c r="AJ94" i="1"/>
  <c r="AB94" i="1"/>
  <c r="AJ31" i="1"/>
  <c r="AB31" i="1"/>
  <c r="AJ263" i="1"/>
  <c r="AJ64" i="1"/>
  <c r="AB64" i="1"/>
  <c r="AJ320" i="1"/>
  <c r="AB320" i="1"/>
  <c r="AJ582" i="1"/>
  <c r="AJ139" i="1"/>
  <c r="AJ164" i="1"/>
  <c r="AJ490" i="1"/>
  <c r="AB275" i="1"/>
  <c r="AJ275" i="1"/>
  <c r="AJ215" i="1"/>
  <c r="AJ304" i="1"/>
  <c r="AJ370" i="1"/>
  <c r="AJ20" i="1"/>
  <c r="AJ342" i="1"/>
  <c r="AJ98" i="1"/>
  <c r="AJ450" i="1"/>
  <c r="AJ159" i="1"/>
  <c r="AJ111" i="1"/>
  <c r="AJ239" i="1"/>
  <c r="AJ264" i="1"/>
  <c r="AJ58" i="1"/>
  <c r="AJ186" i="1"/>
  <c r="AJ314" i="1"/>
  <c r="AB254" i="1"/>
  <c r="AJ254" i="1"/>
  <c r="AJ283" i="1"/>
  <c r="AJ38" i="1"/>
  <c r="AJ220" i="1"/>
  <c r="AJ138" i="1"/>
  <c r="AJ39" i="1"/>
  <c r="AJ167" i="1"/>
  <c r="AJ295" i="1"/>
  <c r="AJ96" i="1"/>
  <c r="AJ224" i="1"/>
  <c r="AJ66" i="1" l="1"/>
  <c r="AB138" i="1"/>
  <c r="Z316" i="1"/>
  <c r="AA316" i="1"/>
  <c r="AK316" i="1" s="1"/>
  <c r="Z270" i="1"/>
  <c r="AJ270" i="1" s="1"/>
  <c r="AA220" i="1"/>
  <c r="Z308" i="1"/>
  <c r="AA308" i="1"/>
  <c r="AK308" i="1" s="1"/>
  <c r="AA466" i="1"/>
  <c r="AK466" i="1" s="1"/>
  <c r="Z466" i="1"/>
  <c r="AA154" i="1"/>
  <c r="AK154" i="1" s="1"/>
  <c r="Z154" i="1"/>
  <c r="Z147" i="1"/>
  <c r="AA147" i="1"/>
  <c r="AK147" i="1" s="1"/>
  <c r="AA136" i="1"/>
  <c r="AK136" i="1" s="1"/>
  <c r="Z136" i="1"/>
  <c r="AA422" i="1"/>
  <c r="AK422" i="1" s="1"/>
  <c r="Z422" i="1"/>
  <c r="Z110" i="1"/>
  <c r="AA110" i="1"/>
  <c r="AK110" i="1" s="1"/>
  <c r="Z103" i="1"/>
  <c r="AA103" i="1"/>
  <c r="AK103" i="1" s="1"/>
  <c r="Z60" i="1"/>
  <c r="AA60" i="1"/>
  <c r="AK60" i="1" s="1"/>
  <c r="AA34" i="1"/>
  <c r="AK34" i="1" s="1"/>
  <c r="Z34" i="1"/>
  <c r="Z175" i="1"/>
  <c r="AA175" i="1"/>
  <c r="AK175" i="1" s="1"/>
  <c r="AA332" i="1"/>
  <c r="AK332" i="1" s="1"/>
  <c r="Z332" i="1"/>
  <c r="Z618" i="1"/>
  <c r="AA618" i="1"/>
  <c r="AK618" i="1" s="1"/>
  <c r="Z306" i="1"/>
  <c r="AA306" i="1"/>
  <c r="AK306" i="1" s="1"/>
  <c r="Z299" i="1"/>
  <c r="AA299" i="1"/>
  <c r="AK299" i="1" s="1"/>
  <c r="AA288" i="1"/>
  <c r="AK288" i="1" s="1"/>
  <c r="Z288" i="1"/>
  <c r="Z542" i="1"/>
  <c r="AA542" i="1"/>
  <c r="AK542" i="1" s="1"/>
  <c r="Z230" i="1"/>
  <c r="AA230" i="1"/>
  <c r="AK230" i="1" s="1"/>
  <c r="AB262" i="1"/>
  <c r="Z70" i="1"/>
  <c r="AB70" i="1" s="1"/>
  <c r="AA183" i="1"/>
  <c r="AK183" i="1" s="1"/>
  <c r="AA139" i="1"/>
  <c r="AK139" i="1" s="1"/>
  <c r="AA159" i="1"/>
  <c r="AK159" i="1" s="1"/>
  <c r="AA304" i="1"/>
  <c r="AK304" i="1" s="1"/>
  <c r="AB97" i="1"/>
  <c r="Z52" i="1"/>
  <c r="AA52" i="1"/>
  <c r="AK52" i="1" s="1"/>
  <c r="Z144" i="1"/>
  <c r="AA144" i="1"/>
  <c r="AK144" i="1" s="1"/>
  <c r="Z194" i="1"/>
  <c r="AA194" i="1"/>
  <c r="AK194" i="1" s="1"/>
  <c r="Z534" i="1"/>
  <c r="AA534" i="1"/>
  <c r="AK534" i="1" s="1"/>
  <c r="Z222" i="1"/>
  <c r="AA222" i="1"/>
  <c r="AK222" i="1" s="1"/>
  <c r="AA87" i="1"/>
  <c r="AK87" i="1" s="1"/>
  <c r="Z87" i="1"/>
  <c r="Z76" i="1"/>
  <c r="AA76" i="1"/>
  <c r="AK76" i="1" s="1"/>
  <c r="AA362" i="1"/>
  <c r="AK362" i="1" s="1"/>
  <c r="Z362" i="1"/>
  <c r="AA50" i="1"/>
  <c r="AK50" i="1" s="1"/>
  <c r="Z50" i="1"/>
  <c r="AA43" i="1"/>
  <c r="AK43" i="1" s="1"/>
  <c r="Z43" i="1"/>
  <c r="Z32" i="1"/>
  <c r="AA32" i="1"/>
  <c r="AK32" i="1" s="1"/>
  <c r="Z546" i="1"/>
  <c r="AA546" i="1"/>
  <c r="AK546" i="1" s="1"/>
  <c r="AA172" i="1"/>
  <c r="AK172" i="1" s="1"/>
  <c r="AA271" i="1"/>
  <c r="AK271" i="1" s="1"/>
  <c r="AA307" i="1"/>
  <c r="AK307" i="1" s="1"/>
  <c r="Z296" i="1"/>
  <c r="AJ296" i="1" s="1"/>
  <c r="Z336" i="1"/>
  <c r="AA336" i="1"/>
  <c r="AK336" i="1" s="1"/>
  <c r="AA622" i="1"/>
  <c r="AK622" i="1" s="1"/>
  <c r="Z622" i="1"/>
  <c r="Z310" i="1"/>
  <c r="AA310" i="1"/>
  <c r="AK310" i="1" s="1"/>
  <c r="AA303" i="1"/>
  <c r="AK303" i="1" s="1"/>
  <c r="Z303" i="1"/>
  <c r="AA292" i="1"/>
  <c r="AK292" i="1" s="1"/>
  <c r="Z292" i="1"/>
  <c r="AA578" i="1"/>
  <c r="AK578" i="1" s="1"/>
  <c r="Z578" i="1"/>
  <c r="Z266" i="1"/>
  <c r="AA266" i="1"/>
  <c r="AK266" i="1" s="1"/>
  <c r="Z227" i="1"/>
  <c r="AA227" i="1"/>
  <c r="AK227" i="1" s="1"/>
  <c r="Z191" i="1"/>
  <c r="AA191" i="1"/>
  <c r="AK191" i="1" s="1"/>
  <c r="AA331" i="1"/>
  <c r="AK331" i="1" s="1"/>
  <c r="Z331" i="1"/>
  <c r="Z219" i="1"/>
  <c r="AA219" i="1"/>
  <c r="AK219" i="1" s="1"/>
  <c r="Z80" i="1"/>
  <c r="AA80" i="1"/>
  <c r="AK80" i="1" s="1"/>
  <c r="Z366" i="1"/>
  <c r="AA366" i="1"/>
  <c r="AK366" i="1" s="1"/>
  <c r="AA54" i="1"/>
  <c r="AK54" i="1" s="1"/>
  <c r="Z54" i="1"/>
  <c r="Z47" i="1"/>
  <c r="AA47" i="1"/>
  <c r="AK47" i="1" s="1"/>
  <c r="AA36" i="1"/>
  <c r="AK36" i="1" s="1"/>
  <c r="Z36" i="1"/>
  <c r="Z193" i="1"/>
  <c r="AA193" i="1"/>
  <c r="AK193" i="1" s="1"/>
  <c r="M27" i="1"/>
  <c r="L27" i="1"/>
  <c r="AA162" i="1"/>
  <c r="AK162" i="1" s="1"/>
  <c r="Z162" i="1"/>
  <c r="AA394" i="1"/>
  <c r="AK394" i="1" s="1"/>
  <c r="Z394" i="1"/>
  <c r="AA75" i="1"/>
  <c r="AK75" i="1" s="1"/>
  <c r="Z75" i="1"/>
  <c r="Z250" i="1"/>
  <c r="AA250" i="1"/>
  <c r="AK250" i="1" s="1"/>
  <c r="Z243" i="1"/>
  <c r="AA243" i="1"/>
  <c r="AK243" i="1" s="1"/>
  <c r="AA232" i="1"/>
  <c r="AK232" i="1" s="1"/>
  <c r="Z232" i="1"/>
  <c r="AA518" i="1"/>
  <c r="AK518" i="1" s="1"/>
  <c r="Z518" i="1"/>
  <c r="Z206" i="1"/>
  <c r="AA206" i="1"/>
  <c r="AK206" i="1" s="1"/>
  <c r="AA199" i="1"/>
  <c r="AK199" i="1" s="1"/>
  <c r="Z199" i="1"/>
  <c r="AA156" i="1"/>
  <c r="AK156" i="1" s="1"/>
  <c r="Z156" i="1"/>
  <c r="AA258" i="1"/>
  <c r="AK258" i="1" s="1"/>
  <c r="Z258" i="1"/>
  <c r="AA318" i="1"/>
  <c r="AK318" i="1" s="1"/>
  <c r="AA263" i="1"/>
  <c r="AK263" i="1" s="1"/>
  <c r="AA582" i="1"/>
  <c r="AK582" i="1" s="1"/>
  <c r="AA382" i="1"/>
  <c r="AA148" i="1"/>
  <c r="AK148" i="1" s="1"/>
  <c r="Z148" i="1"/>
  <c r="AA65" i="1"/>
  <c r="AK65" i="1" s="1"/>
  <c r="Z65" i="1"/>
  <c r="AA128" i="1"/>
  <c r="AK128" i="1" s="1"/>
  <c r="Z458" i="1"/>
  <c r="AJ458" i="1" s="1"/>
  <c r="AA260" i="1"/>
  <c r="AK260" i="1" s="1"/>
  <c r="Z247" i="1"/>
  <c r="AA247" i="1"/>
  <c r="AK247" i="1" s="1"/>
  <c r="Z236" i="1"/>
  <c r="AA236" i="1"/>
  <c r="AK236" i="1" s="1"/>
  <c r="AA522" i="1"/>
  <c r="AK522" i="1" s="1"/>
  <c r="Z522" i="1"/>
  <c r="AA210" i="1"/>
  <c r="AK210" i="1" s="1"/>
  <c r="Z210" i="1"/>
  <c r="Z203" i="1"/>
  <c r="AA203" i="1"/>
  <c r="AK203" i="1" s="1"/>
  <c r="AA192" i="1"/>
  <c r="AK192" i="1" s="1"/>
  <c r="Z192" i="1"/>
  <c r="AA446" i="1"/>
  <c r="AK446" i="1" s="1"/>
  <c r="Z446" i="1"/>
  <c r="Z134" i="1"/>
  <c r="AA134" i="1"/>
  <c r="AK134" i="1" s="1"/>
  <c r="Z323" i="1"/>
  <c r="AA323" i="1"/>
  <c r="AK323" i="1" s="1"/>
  <c r="Z322" i="1"/>
  <c r="AA322" i="1"/>
  <c r="AK322" i="1" s="1"/>
  <c r="Z438" i="1"/>
  <c r="AA438" i="1"/>
  <c r="AK438" i="1" s="1"/>
  <c r="AA126" i="1"/>
  <c r="AK126" i="1" s="1"/>
  <c r="Z126" i="1"/>
  <c r="Z315" i="1"/>
  <c r="AA315" i="1"/>
  <c r="AK315" i="1" s="1"/>
  <c r="Z176" i="1"/>
  <c r="AA176" i="1"/>
  <c r="AK176" i="1" s="1"/>
  <c r="AA462" i="1"/>
  <c r="AK462" i="1" s="1"/>
  <c r="Z462" i="1"/>
  <c r="Z150" i="1"/>
  <c r="AA150" i="1"/>
  <c r="AK150" i="1" s="1"/>
  <c r="AA143" i="1"/>
  <c r="AK143" i="1" s="1"/>
  <c r="Z143" i="1"/>
  <c r="Z132" i="1"/>
  <c r="AA132" i="1"/>
  <c r="AK132" i="1" s="1"/>
  <c r="AA418" i="1"/>
  <c r="AK418" i="1" s="1"/>
  <c r="Z418" i="1"/>
  <c r="Z106" i="1"/>
  <c r="AA106" i="1"/>
  <c r="AK106" i="1" s="1"/>
  <c r="AA67" i="1"/>
  <c r="AK67" i="1" s="1"/>
  <c r="Z67" i="1"/>
  <c r="Z59" i="1"/>
  <c r="AA59" i="1"/>
  <c r="AK59" i="1" s="1"/>
  <c r="AB290" i="1"/>
  <c r="AB166" i="1"/>
  <c r="AB264" i="1"/>
  <c r="AJ19" i="1"/>
  <c r="AB242" i="1"/>
  <c r="AB338" i="1"/>
  <c r="AB155" i="1"/>
  <c r="AJ112" i="1"/>
  <c r="AB330" i="1"/>
  <c r="AB296" i="1"/>
  <c r="AB91" i="1"/>
  <c r="AB282" i="1"/>
  <c r="AB119" i="1"/>
  <c r="AB231" i="1"/>
  <c r="AA939" i="1"/>
  <c r="AK939" i="1" s="1"/>
  <c r="Z939" i="1"/>
  <c r="Z980" i="1"/>
  <c r="AA980" i="1"/>
  <c r="AK980" i="1" s="1"/>
  <c r="Z881" i="1"/>
  <c r="AA881" i="1"/>
  <c r="AK881" i="1" s="1"/>
  <c r="Z760" i="1"/>
  <c r="AA760" i="1"/>
  <c r="AK760" i="1" s="1"/>
  <c r="AA595" i="1"/>
  <c r="AK595" i="1" s="1"/>
  <c r="Z595" i="1"/>
  <c r="Z814" i="1"/>
  <c r="AA814" i="1"/>
  <c r="AK814" i="1" s="1"/>
  <c r="AA709" i="1"/>
  <c r="AK709" i="1" s="1"/>
  <c r="Z709" i="1"/>
  <c r="AA400" i="1"/>
  <c r="AK400" i="1" s="1"/>
  <c r="Z400" i="1"/>
  <c r="AA581" i="1"/>
  <c r="AK581" i="1" s="1"/>
  <c r="Z581" i="1"/>
  <c r="Z702" i="1"/>
  <c r="AA702" i="1"/>
  <c r="AK702" i="1" s="1"/>
  <c r="Z601" i="1"/>
  <c r="AA601" i="1"/>
  <c r="AK601" i="1" s="1"/>
  <c r="AA333" i="1"/>
  <c r="AK333" i="1" s="1"/>
  <c r="Z333" i="1"/>
  <c r="AA589" i="1"/>
  <c r="AK589" i="1" s="1"/>
  <c r="Z589" i="1"/>
  <c r="AA500" i="1"/>
  <c r="AK500" i="1" s="1"/>
  <c r="Z500" i="1"/>
  <c r="Z346" i="1"/>
  <c r="AA346" i="1"/>
  <c r="AK346" i="1" s="1"/>
  <c r="AA703" i="1"/>
  <c r="AK703" i="1" s="1"/>
  <c r="Z703" i="1"/>
  <c r="Z698" i="1"/>
  <c r="AA698" i="1"/>
  <c r="AK698" i="1" s="1"/>
  <c r="Z711" i="1"/>
  <c r="AA711" i="1"/>
  <c r="AK711" i="1" s="1"/>
  <c r="AA967" i="1"/>
  <c r="AK967" i="1" s="1"/>
  <c r="Z967" i="1"/>
  <c r="AA790" i="1"/>
  <c r="AK790" i="1" s="1"/>
  <c r="Z790" i="1"/>
  <c r="AA685" i="1"/>
  <c r="AK685" i="1" s="1"/>
  <c r="Z685" i="1"/>
  <c r="Z860" i="1"/>
  <c r="AA860" i="1"/>
  <c r="AK860" i="1" s="1"/>
  <c r="Z49" i="1"/>
  <c r="AA49" i="1"/>
  <c r="AK49" i="1" s="1"/>
  <c r="Z728" i="1"/>
  <c r="AA728" i="1"/>
  <c r="AK728" i="1" s="1"/>
  <c r="AA467" i="1"/>
  <c r="AK467" i="1" s="1"/>
  <c r="Z467" i="1"/>
  <c r="AA723" i="1"/>
  <c r="AK723" i="1" s="1"/>
  <c r="Z723" i="1"/>
  <c r="AA933" i="1"/>
  <c r="AK933" i="1" s="1"/>
  <c r="Z933" i="1"/>
  <c r="Z677" i="1"/>
  <c r="AA677" i="1"/>
  <c r="AK677" i="1" s="1"/>
  <c r="AA852" i="1"/>
  <c r="AK852" i="1" s="1"/>
  <c r="Z852" i="1"/>
  <c r="Z617" i="1"/>
  <c r="AA617" i="1"/>
  <c r="AK617" i="1" s="1"/>
  <c r="Z538" i="1"/>
  <c r="AA538" i="1"/>
  <c r="AK538" i="1" s="1"/>
  <c r="AA938" i="1"/>
  <c r="AK938" i="1" s="1"/>
  <c r="Z938" i="1"/>
  <c r="AA682" i="1"/>
  <c r="AK682" i="1" s="1"/>
  <c r="Z682" i="1"/>
  <c r="AA833" i="1"/>
  <c r="AK833" i="1" s="1"/>
  <c r="Z833" i="1"/>
  <c r="Z752" i="1"/>
  <c r="AA752" i="1"/>
  <c r="AK752" i="1" s="1"/>
  <c r="Z563" i="1"/>
  <c r="AA563" i="1"/>
  <c r="AK563" i="1" s="1"/>
  <c r="AA838" i="1"/>
  <c r="AK838" i="1" s="1"/>
  <c r="Z838" i="1"/>
  <c r="Z733" i="1"/>
  <c r="AA733" i="1"/>
  <c r="AK733" i="1" s="1"/>
  <c r="AA908" i="1"/>
  <c r="AK908" i="1" s="1"/>
  <c r="Z908" i="1"/>
  <c r="AK99" i="1"/>
  <c r="AB99" i="1"/>
  <c r="AA627" i="1"/>
  <c r="AK627" i="1" s="1"/>
  <c r="Z627" i="1"/>
  <c r="AA941" i="1"/>
  <c r="AK941" i="1" s="1"/>
  <c r="Z941" i="1"/>
  <c r="Z815" i="1"/>
  <c r="AA815" i="1"/>
  <c r="AK815" i="1" s="1"/>
  <c r="Z968" i="1"/>
  <c r="AA968" i="1"/>
  <c r="AK968" i="1" s="1"/>
  <c r="Z977" i="1"/>
  <c r="AA977" i="1"/>
  <c r="AK977" i="1" s="1"/>
  <c r="Z923" i="1"/>
  <c r="AA923" i="1"/>
  <c r="AK923" i="1" s="1"/>
  <c r="AA841" i="1"/>
  <c r="AK841" i="1" s="1"/>
  <c r="Z841" i="1"/>
  <c r="Z884" i="1"/>
  <c r="AA884" i="1"/>
  <c r="AK884" i="1" s="1"/>
  <c r="AA357" i="1"/>
  <c r="AK357" i="1" s="1"/>
  <c r="Z357" i="1"/>
  <c r="AA870" i="1"/>
  <c r="AK870" i="1" s="1"/>
  <c r="Z870" i="1"/>
  <c r="Z853" i="1"/>
  <c r="AA853" i="1"/>
  <c r="AK853" i="1" s="1"/>
  <c r="AA93" i="1"/>
  <c r="AK93" i="1" s="1"/>
  <c r="Z93" i="1"/>
  <c r="AA772" i="1"/>
  <c r="AK772" i="1" s="1"/>
  <c r="Z772" i="1"/>
  <c r="AA672" i="1"/>
  <c r="AK672" i="1" s="1"/>
  <c r="Z672" i="1"/>
  <c r="Z456" i="1"/>
  <c r="AA456" i="1"/>
  <c r="AK456" i="1" s="1"/>
  <c r="Z612" i="1"/>
  <c r="AA612" i="1"/>
  <c r="AK612" i="1" s="1"/>
  <c r="AA579" i="1"/>
  <c r="AK579" i="1" s="1"/>
  <c r="Z579" i="1"/>
  <c r="Z113" i="1"/>
  <c r="AA113" i="1"/>
  <c r="AK113" i="1" s="1"/>
  <c r="AA479" i="1"/>
  <c r="AK479" i="1" s="1"/>
  <c r="Z479" i="1"/>
  <c r="Z101" i="1"/>
  <c r="AA101" i="1"/>
  <c r="AK101" i="1" s="1"/>
  <c r="AK426" i="1"/>
  <c r="AB426" i="1"/>
  <c r="Z807" i="1"/>
  <c r="AA807" i="1"/>
  <c r="AK807" i="1" s="1"/>
  <c r="AA957" i="1"/>
  <c r="AK957" i="1" s="1"/>
  <c r="Z957" i="1"/>
  <c r="Z809" i="1"/>
  <c r="AA809" i="1"/>
  <c r="AK809" i="1" s="1"/>
  <c r="AB294" i="1"/>
  <c r="AA945" i="1"/>
  <c r="AK945" i="1" s="1"/>
  <c r="Z945" i="1"/>
  <c r="AA999" i="1"/>
  <c r="AK999" i="1" s="1"/>
  <c r="Z999" i="1"/>
  <c r="AA986" i="1"/>
  <c r="AK986" i="1" s="1"/>
  <c r="Z986" i="1"/>
  <c r="Z822" i="1"/>
  <c r="AA822" i="1"/>
  <c r="AK822" i="1" s="1"/>
  <c r="Z714" i="1"/>
  <c r="AA714" i="1"/>
  <c r="AK714" i="1" s="1"/>
  <c r="Z545" i="1"/>
  <c r="AA545" i="1"/>
  <c r="AK545" i="1" s="1"/>
  <c r="AA445" i="1"/>
  <c r="AK445" i="1" s="1"/>
  <c r="Z445" i="1"/>
  <c r="AA356" i="1"/>
  <c r="AK356" i="1" s="1"/>
  <c r="Z356" i="1"/>
  <c r="Z512" i="1"/>
  <c r="AA512" i="1"/>
  <c r="AK512" i="1" s="1"/>
  <c r="AA423" i="1"/>
  <c r="AK423" i="1" s="1"/>
  <c r="Z423" i="1"/>
  <c r="Z442" i="1"/>
  <c r="AA442" i="1"/>
  <c r="AK442" i="1" s="1"/>
  <c r="AA24" i="1"/>
  <c r="AK24" i="1" s="1"/>
  <c r="Z24" i="1"/>
  <c r="AA401" i="1"/>
  <c r="AK401" i="1" s="1"/>
  <c r="Z401" i="1"/>
  <c r="AJ108" i="1"/>
  <c r="AB108" i="1"/>
  <c r="Z663" i="1"/>
  <c r="AA663" i="1"/>
  <c r="AK663" i="1" s="1"/>
  <c r="AA768" i="1"/>
  <c r="AK768" i="1" s="1"/>
  <c r="Z768" i="1"/>
  <c r="AA994" i="1"/>
  <c r="AK994" i="1" s="1"/>
  <c r="Z994" i="1"/>
  <c r="Z715" i="1"/>
  <c r="AA715" i="1"/>
  <c r="AK715" i="1" s="1"/>
  <c r="Z717" i="1"/>
  <c r="AA717" i="1"/>
  <c r="AK717" i="1" s="1"/>
  <c r="Z865" i="1"/>
  <c r="AA865" i="1"/>
  <c r="AK865" i="1" s="1"/>
  <c r="Z784" i="1"/>
  <c r="AA784" i="1"/>
  <c r="AK784" i="1" s="1"/>
  <c r="AA624" i="1"/>
  <c r="AK624" i="1" s="1"/>
  <c r="Z624" i="1"/>
  <c r="AA921" i="1"/>
  <c r="AK921" i="1" s="1"/>
  <c r="Z921" i="1"/>
  <c r="Z631" i="1"/>
  <c r="AA631" i="1"/>
  <c r="AK631" i="1" s="1"/>
  <c r="AA411" i="1"/>
  <c r="AK411" i="1" s="1"/>
  <c r="Z411" i="1"/>
  <c r="Z37" i="1"/>
  <c r="AA37" i="1"/>
  <c r="AK37" i="1" s="1"/>
  <c r="AB180" i="1"/>
  <c r="AB98" i="1"/>
  <c r="AA676" i="1"/>
  <c r="AK676" i="1" s="1"/>
  <c r="Z676" i="1"/>
  <c r="Z989" i="1"/>
  <c r="AA989" i="1"/>
  <c r="AK989" i="1" s="1"/>
  <c r="Z964" i="1"/>
  <c r="AA964" i="1"/>
  <c r="AK964" i="1" s="1"/>
  <c r="Z991" i="1"/>
  <c r="AA991" i="1"/>
  <c r="AK991" i="1" s="1"/>
  <c r="AA892" i="1"/>
  <c r="AK892" i="1" s="1"/>
  <c r="Z892" i="1"/>
  <c r="AA765" i="1"/>
  <c r="AK765" i="1" s="1"/>
  <c r="Z765" i="1"/>
  <c r="AA61" i="1"/>
  <c r="AK61" i="1" s="1"/>
  <c r="Z61" i="1"/>
  <c r="AA770" i="1"/>
  <c r="AK770" i="1" s="1"/>
  <c r="Z770" i="1"/>
  <c r="AA716" i="1"/>
  <c r="AK716" i="1" s="1"/>
  <c r="Z716" i="1"/>
  <c r="Z412" i="1"/>
  <c r="AA412" i="1"/>
  <c r="AK412" i="1" s="1"/>
  <c r="Z568" i="1"/>
  <c r="AA568" i="1"/>
  <c r="AK568" i="1" s="1"/>
  <c r="AA281" i="1"/>
  <c r="AK281" i="1" s="1"/>
  <c r="Z281" i="1"/>
  <c r="AJ358" i="1"/>
  <c r="AB358" i="1"/>
  <c r="AA727" i="1"/>
  <c r="AK727" i="1" s="1"/>
  <c r="Z727" i="1"/>
  <c r="AA943" i="1"/>
  <c r="AK943" i="1" s="1"/>
  <c r="Z943" i="1"/>
  <c r="AA985" i="1"/>
  <c r="AK985" i="1" s="1"/>
  <c r="Z985" i="1"/>
  <c r="Z959" i="1"/>
  <c r="AA959" i="1"/>
  <c r="AK959" i="1" s="1"/>
  <c r="Z914" i="1"/>
  <c r="AA914" i="1"/>
  <c r="AK914" i="1" s="1"/>
  <c r="AB171" i="1"/>
  <c r="AK550" i="1"/>
  <c r="AB550" i="1"/>
  <c r="Z946" i="1"/>
  <c r="AA946" i="1"/>
  <c r="AK946" i="1" s="1"/>
  <c r="Z952" i="1"/>
  <c r="AA952" i="1"/>
  <c r="AK952" i="1" s="1"/>
  <c r="AA919" i="1"/>
  <c r="AK919" i="1" s="1"/>
  <c r="Z919" i="1"/>
  <c r="Y37" i="1"/>
  <c r="X5" i="1"/>
  <c r="Z5" i="1" s="1"/>
  <c r="X6" i="1"/>
  <c r="Z6" i="1" s="1"/>
  <c r="Z255" i="1"/>
  <c r="AA255" i="1"/>
  <c r="AK255" i="1" s="1"/>
  <c r="Z237" i="1"/>
  <c r="AA237" i="1"/>
  <c r="AK237" i="1" s="1"/>
  <c r="AJ127" i="1"/>
  <c r="AB127" i="1"/>
  <c r="Z951" i="1"/>
  <c r="AA951" i="1"/>
  <c r="AK951" i="1" s="1"/>
  <c r="Z887" i="1"/>
  <c r="AA887" i="1"/>
  <c r="AK887" i="1" s="1"/>
  <c r="Z981" i="1"/>
  <c r="AA981" i="1"/>
  <c r="AK981" i="1" s="1"/>
  <c r="AA432" i="1"/>
  <c r="AK432" i="1" s="1"/>
  <c r="Z432" i="1"/>
  <c r="AA690" i="1"/>
  <c r="AK690" i="1" s="1"/>
  <c r="Z690" i="1"/>
  <c r="Z782" i="1"/>
  <c r="AA782" i="1"/>
  <c r="AK782" i="1" s="1"/>
  <c r="Z665" i="1"/>
  <c r="AA665" i="1"/>
  <c r="AK665" i="1" s="1"/>
  <c r="Z840" i="1"/>
  <c r="AA840" i="1"/>
  <c r="AK840" i="1" s="1"/>
  <c r="Z623" i="1"/>
  <c r="AA623" i="1"/>
  <c r="AK623" i="1" s="1"/>
  <c r="Z367" i="1"/>
  <c r="AA367" i="1"/>
  <c r="AK367" i="1" s="1"/>
  <c r="AA523" i="1"/>
  <c r="AK523" i="1" s="1"/>
  <c r="Z523" i="1"/>
  <c r="Z345" i="1"/>
  <c r="AA345" i="1"/>
  <c r="AK345" i="1" s="1"/>
  <c r="Z501" i="1"/>
  <c r="AA501" i="1"/>
  <c r="AK501" i="1" s="1"/>
  <c r="Z245" i="1"/>
  <c r="AA245" i="1"/>
  <c r="AK245" i="1" s="1"/>
  <c r="Z201" i="1"/>
  <c r="AA201" i="1"/>
  <c r="AK201" i="1" s="1"/>
  <c r="AK208" i="1"/>
  <c r="AB208" i="1"/>
  <c r="AB146" i="1"/>
  <c r="AJ146" i="1"/>
  <c r="AK26" i="1"/>
  <c r="AB26" i="1"/>
  <c r="AA767" i="1"/>
  <c r="AK767" i="1" s="1"/>
  <c r="Z767" i="1"/>
  <c r="Z928" i="1"/>
  <c r="AA928" i="1"/>
  <c r="AK928" i="1" s="1"/>
  <c r="AA1007" i="1"/>
  <c r="AK1007" i="1" s="1"/>
  <c r="Z1007" i="1"/>
  <c r="AA671" i="1"/>
  <c r="AK671" i="1" s="1"/>
  <c r="Z671" i="1"/>
  <c r="Z896" i="1"/>
  <c r="AA896" i="1"/>
  <c r="AK896" i="1" s="1"/>
  <c r="AA962" i="1"/>
  <c r="AK962" i="1" s="1"/>
  <c r="Z962" i="1"/>
  <c r="Z689" i="1"/>
  <c r="AA689" i="1"/>
  <c r="AK689" i="1" s="1"/>
  <c r="Z995" i="1"/>
  <c r="AA995" i="1"/>
  <c r="AK995" i="1" s="1"/>
  <c r="Z990" i="1"/>
  <c r="AA990" i="1"/>
  <c r="AK990" i="1" s="1"/>
  <c r="AA913" i="1"/>
  <c r="AK913" i="1" s="1"/>
  <c r="Z913" i="1"/>
  <c r="Z996" i="1"/>
  <c r="AA996" i="1"/>
  <c r="AK996" i="1" s="1"/>
  <c r="AA954" i="1"/>
  <c r="AK954" i="1" s="1"/>
  <c r="Z954" i="1"/>
  <c r="Z949" i="1"/>
  <c r="AA949" i="1"/>
  <c r="AK949" i="1" s="1"/>
  <c r="AA787" i="1"/>
  <c r="AK787" i="1" s="1"/>
  <c r="Z787" i="1"/>
  <c r="AA658" i="1"/>
  <c r="AK658" i="1" s="1"/>
  <c r="Z658" i="1"/>
  <c r="AB164" i="1"/>
  <c r="Z496" i="1"/>
  <c r="AA496" i="1"/>
  <c r="AK496" i="1" s="1"/>
  <c r="Z738" i="1"/>
  <c r="AA738" i="1"/>
  <c r="AK738" i="1" s="1"/>
  <c r="AA889" i="1"/>
  <c r="AK889" i="1" s="1"/>
  <c r="Z889" i="1"/>
  <c r="Z808" i="1"/>
  <c r="AA808" i="1"/>
  <c r="AK808" i="1" s="1"/>
  <c r="Z453" i="1"/>
  <c r="AA453" i="1"/>
  <c r="AK453" i="1" s="1"/>
  <c r="Z319" i="1"/>
  <c r="AA319" i="1"/>
  <c r="AK319" i="1" s="1"/>
  <c r="AA926" i="1"/>
  <c r="AK926" i="1" s="1"/>
  <c r="Z926" i="1"/>
  <c r="AA670" i="1"/>
  <c r="AK670" i="1" s="1"/>
  <c r="Z670" i="1"/>
  <c r="AA821" i="1"/>
  <c r="AK821" i="1" s="1"/>
  <c r="Z821" i="1"/>
  <c r="AA740" i="1"/>
  <c r="AK740" i="1" s="1"/>
  <c r="Z740" i="1"/>
  <c r="AA503" i="1"/>
  <c r="AK503" i="1" s="1"/>
  <c r="Z503" i="1"/>
  <c r="AA640" i="1"/>
  <c r="AK640" i="1" s="1"/>
  <c r="Z640" i="1"/>
  <c r="AA424" i="1"/>
  <c r="AK424" i="1" s="1"/>
  <c r="Z424" i="1"/>
  <c r="Z591" i="1"/>
  <c r="AA591" i="1"/>
  <c r="AK591" i="1" s="1"/>
  <c r="AA297" i="1"/>
  <c r="AK297" i="1" s="1"/>
  <c r="Z297" i="1"/>
  <c r="Z120" i="1"/>
  <c r="AA120" i="1"/>
  <c r="AK120" i="1" s="1"/>
  <c r="Z413" i="1"/>
  <c r="AA413" i="1"/>
  <c r="AK413" i="1" s="1"/>
  <c r="Z580" i="1"/>
  <c r="AA580" i="1"/>
  <c r="AK580" i="1" s="1"/>
  <c r="AA209" i="1"/>
  <c r="AK209" i="1" s="1"/>
  <c r="Z209" i="1"/>
  <c r="AA491" i="1"/>
  <c r="AK491" i="1" s="1"/>
  <c r="Z491" i="1"/>
  <c r="AA197" i="1"/>
  <c r="AK197" i="1" s="1"/>
  <c r="Z197" i="1"/>
  <c r="Z696" i="1"/>
  <c r="AA696" i="1"/>
  <c r="AK696" i="1" s="1"/>
  <c r="Z569" i="1"/>
  <c r="AA569" i="1"/>
  <c r="AK569" i="1" s="1"/>
  <c r="Z121" i="1"/>
  <c r="AA121" i="1"/>
  <c r="AK121" i="1" s="1"/>
  <c r="AA480" i="1"/>
  <c r="AK480" i="1" s="1"/>
  <c r="Z480" i="1"/>
  <c r="Z77" i="1"/>
  <c r="AA77" i="1"/>
  <c r="AK77" i="1" s="1"/>
  <c r="AA391" i="1"/>
  <c r="AK391" i="1" s="1"/>
  <c r="Z391" i="1"/>
  <c r="Z29" i="1"/>
  <c r="AA29" i="1"/>
  <c r="AK29" i="1" s="1"/>
  <c r="AA469" i="1"/>
  <c r="AK469" i="1" s="1"/>
  <c r="Z469" i="1"/>
  <c r="AA636" i="1"/>
  <c r="AK636" i="1" s="1"/>
  <c r="Z636" i="1"/>
  <c r="AA380" i="1"/>
  <c r="AK380" i="1" s="1"/>
  <c r="Z380" i="1"/>
  <c r="Z547" i="1"/>
  <c r="AA547" i="1"/>
  <c r="AK547" i="1" s="1"/>
  <c r="Z625" i="1"/>
  <c r="AA625" i="1"/>
  <c r="AK625" i="1" s="1"/>
  <c r="AA369" i="1"/>
  <c r="AK369" i="1" s="1"/>
  <c r="Z369" i="1"/>
  <c r="Z536" i="1"/>
  <c r="AA536" i="1"/>
  <c r="AK536" i="1" s="1"/>
  <c r="AA447" i="1"/>
  <c r="AK447" i="1" s="1"/>
  <c r="Z447" i="1"/>
  <c r="AA570" i="1"/>
  <c r="AK570" i="1" s="1"/>
  <c r="Z570" i="1"/>
  <c r="AA684" i="1"/>
  <c r="AK684" i="1" s="1"/>
  <c r="Z684" i="1"/>
  <c r="AA557" i="1"/>
  <c r="AK557" i="1" s="1"/>
  <c r="Z557" i="1"/>
  <c r="Z25" i="1"/>
  <c r="AA25" i="1"/>
  <c r="AK25" i="1" s="1"/>
  <c r="AA468" i="1"/>
  <c r="AK468" i="1" s="1"/>
  <c r="Z468" i="1"/>
  <c r="Z635" i="1"/>
  <c r="AA635" i="1"/>
  <c r="AK635" i="1" s="1"/>
  <c r="AA379" i="1"/>
  <c r="AK379" i="1" s="1"/>
  <c r="Z379" i="1"/>
  <c r="Z956" i="1"/>
  <c r="AA956" i="1"/>
  <c r="AK956" i="1" s="1"/>
  <c r="AA976" i="1"/>
  <c r="AK976" i="1" s="1"/>
  <c r="Z976" i="1"/>
  <c r="AA931" i="1"/>
  <c r="AK931" i="1" s="1"/>
  <c r="Z931" i="1"/>
  <c r="Z736" i="1"/>
  <c r="AA736" i="1"/>
  <c r="AK736" i="1" s="1"/>
  <c r="AA890" i="1"/>
  <c r="AK890" i="1" s="1"/>
  <c r="Z890" i="1"/>
  <c r="Z371" i="1"/>
  <c r="AA371" i="1"/>
  <c r="AK371" i="1" s="1"/>
  <c r="AA751" i="1"/>
  <c r="AK751" i="1" s="1"/>
  <c r="Z751" i="1"/>
  <c r="Z687" i="1"/>
  <c r="AA687" i="1"/>
  <c r="AK687" i="1" s="1"/>
  <c r="Z783" i="1"/>
  <c r="AA783" i="1"/>
  <c r="AK783" i="1" s="1"/>
  <c r="Z927" i="1"/>
  <c r="AA927" i="1"/>
  <c r="AK927" i="1" s="1"/>
  <c r="AA895" i="1"/>
  <c r="AK895" i="1" s="1"/>
  <c r="Z895" i="1"/>
  <c r="AA855" i="1"/>
  <c r="AK855" i="1" s="1"/>
  <c r="Z855" i="1"/>
  <c r="AA759" i="1"/>
  <c r="AK759" i="1" s="1"/>
  <c r="Z759" i="1"/>
  <c r="AA963" i="1"/>
  <c r="AK963" i="1" s="1"/>
  <c r="Z963" i="1"/>
  <c r="AA958" i="1"/>
  <c r="AK958" i="1" s="1"/>
  <c r="Z958" i="1"/>
  <c r="AA953" i="1"/>
  <c r="AK953" i="1" s="1"/>
  <c r="Z953" i="1"/>
  <c r="AA657" i="1"/>
  <c r="AK657" i="1" s="1"/>
  <c r="Z657" i="1"/>
  <c r="AA960" i="1"/>
  <c r="AK960" i="1" s="1"/>
  <c r="Z960" i="1"/>
  <c r="AA1009" i="1"/>
  <c r="AK1009" i="1" s="1"/>
  <c r="Z1009" i="1"/>
  <c r="Z871" i="1"/>
  <c r="AA871" i="1"/>
  <c r="AK871" i="1" s="1"/>
  <c r="AA831" i="1"/>
  <c r="AK831" i="1" s="1"/>
  <c r="Z831" i="1"/>
  <c r="AA791" i="1"/>
  <c r="AK791" i="1" s="1"/>
  <c r="Z791" i="1"/>
  <c r="AA758" i="1"/>
  <c r="AK758" i="1" s="1"/>
  <c r="Z758" i="1"/>
  <c r="AA909" i="1"/>
  <c r="AK909" i="1" s="1"/>
  <c r="Z909" i="1"/>
  <c r="AA653" i="1"/>
  <c r="AK653" i="1" s="1"/>
  <c r="Z653" i="1"/>
  <c r="Z828" i="1"/>
  <c r="AA828" i="1"/>
  <c r="AK828" i="1" s="1"/>
  <c r="AA521" i="1"/>
  <c r="AK521" i="1" s="1"/>
  <c r="Z521" i="1"/>
  <c r="Z184" i="1"/>
  <c r="AA184" i="1"/>
  <c r="AK184" i="1" s="1"/>
  <c r="AA882" i="1"/>
  <c r="AK882" i="1" s="1"/>
  <c r="Z882" i="1"/>
  <c r="Z777" i="1"/>
  <c r="AA777" i="1"/>
  <c r="AK777" i="1" s="1"/>
  <c r="AA644" i="1"/>
  <c r="AK644" i="1" s="1"/>
  <c r="Z644" i="1"/>
  <c r="Z329" i="1"/>
  <c r="AA329" i="1"/>
  <c r="AK329" i="1" s="1"/>
  <c r="Z750" i="1"/>
  <c r="AA750" i="1"/>
  <c r="AK750" i="1" s="1"/>
  <c r="Z901" i="1"/>
  <c r="AA901" i="1"/>
  <c r="AK901" i="1" s="1"/>
  <c r="AA645" i="1"/>
  <c r="AK645" i="1" s="1"/>
  <c r="Z645" i="1"/>
  <c r="Z820" i="1"/>
  <c r="AA820" i="1"/>
  <c r="AK820" i="1" s="1"/>
  <c r="AA489" i="1"/>
  <c r="AK489" i="1" s="1"/>
  <c r="Z489" i="1"/>
  <c r="Z906" i="1"/>
  <c r="AA906" i="1"/>
  <c r="AK906" i="1" s="1"/>
  <c r="Z650" i="1"/>
  <c r="AA650" i="1"/>
  <c r="AK650" i="1" s="1"/>
  <c r="AA801" i="1"/>
  <c r="AK801" i="1" s="1"/>
  <c r="Z801" i="1"/>
  <c r="Z720" i="1"/>
  <c r="AA720" i="1"/>
  <c r="AK720" i="1" s="1"/>
  <c r="AA435" i="1"/>
  <c r="AK435" i="1" s="1"/>
  <c r="Z435" i="1"/>
  <c r="AA915" i="1"/>
  <c r="AK915" i="1" s="1"/>
  <c r="Z915" i="1"/>
  <c r="Z806" i="1"/>
  <c r="AA806" i="1"/>
  <c r="AK806" i="1" s="1"/>
  <c r="AA701" i="1"/>
  <c r="AK701" i="1" s="1"/>
  <c r="Z701" i="1"/>
  <c r="Z876" i="1"/>
  <c r="AA876" i="1"/>
  <c r="AK876" i="1" s="1"/>
  <c r="Z368" i="1"/>
  <c r="AA368" i="1"/>
  <c r="AK368" i="1" s="1"/>
  <c r="AA706" i="1"/>
  <c r="AK706" i="1" s="1"/>
  <c r="Z706" i="1"/>
  <c r="AA857" i="1"/>
  <c r="AK857" i="1" s="1"/>
  <c r="Z857" i="1"/>
  <c r="Z776" i="1"/>
  <c r="AA776" i="1"/>
  <c r="AK776" i="1" s="1"/>
  <c r="Z217" i="1"/>
  <c r="AA217" i="1"/>
  <c r="AK217" i="1" s="1"/>
  <c r="AA173" i="1"/>
  <c r="AK173" i="1" s="1"/>
  <c r="Z173" i="1"/>
  <c r="Z948" i="1"/>
  <c r="AA948" i="1"/>
  <c r="AK948" i="1" s="1"/>
  <c r="Z894" i="1"/>
  <c r="AA894" i="1"/>
  <c r="AK894" i="1" s="1"/>
  <c r="AA789" i="1"/>
  <c r="AK789" i="1" s="1"/>
  <c r="Z789" i="1"/>
  <c r="AA680" i="1"/>
  <c r="AK680" i="1" s="1"/>
  <c r="Z680" i="1"/>
  <c r="Z375" i="1"/>
  <c r="AA375" i="1"/>
  <c r="AK375" i="1" s="1"/>
  <c r="AA481" i="1"/>
  <c r="AK481" i="1" s="1"/>
  <c r="Z481" i="1"/>
  <c r="AA85" i="1"/>
  <c r="AK85" i="1" s="1"/>
  <c r="Z85" i="1"/>
  <c r="Z392" i="1"/>
  <c r="AA392" i="1"/>
  <c r="AK392" i="1" s="1"/>
  <c r="AA559" i="1"/>
  <c r="AK559" i="1" s="1"/>
  <c r="Z559" i="1"/>
  <c r="AA41" i="1"/>
  <c r="AK41" i="1" s="1"/>
  <c r="Z41" i="1"/>
  <c r="Z637" i="1"/>
  <c r="AA637" i="1"/>
  <c r="AK637" i="1" s="1"/>
  <c r="Z381" i="1"/>
  <c r="AA381" i="1"/>
  <c r="AK381" i="1" s="1"/>
  <c r="Z548" i="1"/>
  <c r="AA548" i="1"/>
  <c r="AK548" i="1" s="1"/>
  <c r="AA459" i="1"/>
  <c r="AK459" i="1" s="1"/>
  <c r="Z459" i="1"/>
  <c r="Z626" i="1"/>
  <c r="AA626" i="1"/>
  <c r="AK626" i="1" s="1"/>
  <c r="Z664" i="1"/>
  <c r="AA664" i="1"/>
  <c r="AK664" i="1" s="1"/>
  <c r="AA537" i="1"/>
  <c r="AK537" i="1" s="1"/>
  <c r="Z537" i="1"/>
  <c r="AA448" i="1"/>
  <c r="AK448" i="1" s="1"/>
  <c r="Z448" i="1"/>
  <c r="Z615" i="1"/>
  <c r="AA615" i="1"/>
  <c r="AK615" i="1" s="1"/>
  <c r="AA359" i="1"/>
  <c r="AK359" i="1" s="1"/>
  <c r="Z359" i="1"/>
  <c r="Z312" i="1"/>
  <c r="AA312" i="1"/>
  <c r="AK312" i="1" s="1"/>
  <c r="AA437" i="1"/>
  <c r="AK437" i="1" s="1"/>
  <c r="Z437" i="1"/>
  <c r="Z604" i="1"/>
  <c r="AA604" i="1"/>
  <c r="AK604" i="1" s="1"/>
  <c r="AA348" i="1"/>
  <c r="AK348" i="1" s="1"/>
  <c r="Z348" i="1"/>
  <c r="Z515" i="1"/>
  <c r="AA515" i="1"/>
  <c r="AK515" i="1" s="1"/>
  <c r="Z95" i="1"/>
  <c r="AA95" i="1"/>
  <c r="AK95" i="1" s="1"/>
  <c r="AA593" i="1"/>
  <c r="AK593" i="1" s="1"/>
  <c r="Z593" i="1"/>
  <c r="Z313" i="1"/>
  <c r="AA313" i="1"/>
  <c r="AK313" i="1" s="1"/>
  <c r="Z504" i="1"/>
  <c r="AA504" i="1"/>
  <c r="AK504" i="1" s="1"/>
  <c r="AA269" i="1"/>
  <c r="AK269" i="1" s="1"/>
  <c r="Z269" i="1"/>
  <c r="AA415" i="1"/>
  <c r="AK415" i="1" s="1"/>
  <c r="Z415" i="1"/>
  <c r="Z378" i="1"/>
  <c r="AA378" i="1"/>
  <c r="AK378" i="1" s="1"/>
  <c r="Z652" i="1"/>
  <c r="AA652" i="1"/>
  <c r="AK652" i="1" s="1"/>
  <c r="Z525" i="1"/>
  <c r="AA525" i="1"/>
  <c r="AK525" i="1" s="1"/>
  <c r="Z436" i="1"/>
  <c r="AA436" i="1"/>
  <c r="AK436" i="1" s="1"/>
  <c r="Z603" i="1"/>
  <c r="AA603" i="1"/>
  <c r="AK603" i="1" s="1"/>
  <c r="Z347" i="1"/>
  <c r="AA347" i="1"/>
  <c r="AK347" i="1" s="1"/>
  <c r="Z216" i="1"/>
  <c r="AA216" i="1"/>
  <c r="AK216" i="1" s="1"/>
  <c r="Z843" i="1"/>
  <c r="AA843" i="1"/>
  <c r="AK843" i="1" s="1"/>
  <c r="Z675" i="1"/>
  <c r="AA675" i="1"/>
  <c r="AK675" i="1" s="1"/>
  <c r="Z763" i="1"/>
  <c r="AA763" i="1"/>
  <c r="AK763" i="1" s="1"/>
  <c r="AA955" i="1"/>
  <c r="AK955" i="1" s="1"/>
  <c r="Z955" i="1"/>
  <c r="Z588" i="1"/>
  <c r="AA588" i="1"/>
  <c r="AK588" i="1" s="1"/>
  <c r="Z1008" i="1"/>
  <c r="AA1008" i="1"/>
  <c r="AK1008" i="1" s="1"/>
  <c r="Z460" i="1"/>
  <c r="AA460" i="1"/>
  <c r="AK460" i="1" s="1"/>
  <c r="Z1006" i="1"/>
  <c r="AA1006" i="1"/>
  <c r="AK1006" i="1" s="1"/>
  <c r="Z679" i="1"/>
  <c r="AA679" i="1"/>
  <c r="AK679" i="1" s="1"/>
  <c r="Z639" i="1"/>
  <c r="AA639" i="1"/>
  <c r="AK639" i="1" s="1"/>
  <c r="Z221" i="1"/>
  <c r="AA221" i="1"/>
  <c r="AK221" i="1" s="1"/>
  <c r="Z864" i="1"/>
  <c r="AA864" i="1"/>
  <c r="AK864" i="1" s="1"/>
  <c r="Z849" i="1"/>
  <c r="AA849" i="1"/>
  <c r="AK849" i="1" s="1"/>
  <c r="AA903" i="1"/>
  <c r="AK903" i="1" s="1"/>
  <c r="Z903" i="1"/>
  <c r="Z863" i="1"/>
  <c r="AA863" i="1"/>
  <c r="AK863" i="1" s="1"/>
  <c r="Z823" i="1"/>
  <c r="AA823" i="1"/>
  <c r="AK823" i="1" s="1"/>
  <c r="Z847" i="1"/>
  <c r="AA847" i="1"/>
  <c r="AK847" i="1" s="1"/>
  <c r="AA1000" i="1"/>
  <c r="AK1000" i="1" s="1"/>
  <c r="Z1000" i="1"/>
  <c r="AA984" i="1"/>
  <c r="AK984" i="1" s="1"/>
  <c r="Z984" i="1"/>
  <c r="AA972" i="1"/>
  <c r="AK972" i="1" s="1"/>
  <c r="Z972" i="1"/>
  <c r="Z800" i="1"/>
  <c r="AA800" i="1"/>
  <c r="AK800" i="1" s="1"/>
  <c r="Z638" i="1"/>
  <c r="AA638" i="1"/>
  <c r="AK638" i="1" s="1"/>
  <c r="AA726" i="1"/>
  <c r="AK726" i="1" s="1"/>
  <c r="Z726" i="1"/>
  <c r="Z877" i="1"/>
  <c r="AA877" i="1"/>
  <c r="AK877" i="1" s="1"/>
  <c r="Z796" i="1"/>
  <c r="AA796" i="1"/>
  <c r="AK796" i="1" s="1"/>
  <c r="AA393" i="1"/>
  <c r="AK393" i="1" s="1"/>
  <c r="Z393" i="1"/>
  <c r="AA850" i="1"/>
  <c r="AK850" i="1" s="1"/>
  <c r="Z850" i="1"/>
  <c r="AA745" i="1"/>
  <c r="AK745" i="1" s="1"/>
  <c r="Z745" i="1"/>
  <c r="AA920" i="1"/>
  <c r="AK920" i="1" s="1"/>
  <c r="Z920" i="1"/>
  <c r="AA556" i="1"/>
  <c r="AK556" i="1" s="1"/>
  <c r="Z556" i="1"/>
  <c r="AA718" i="1"/>
  <c r="AK718" i="1" s="1"/>
  <c r="Z718" i="1"/>
  <c r="Z869" i="1"/>
  <c r="AA869" i="1"/>
  <c r="AK869" i="1" s="1"/>
  <c r="Z788" i="1"/>
  <c r="AA788" i="1"/>
  <c r="AK788" i="1" s="1"/>
  <c r="AA361" i="1"/>
  <c r="AK361" i="1" s="1"/>
  <c r="Z361" i="1"/>
  <c r="AA874" i="1"/>
  <c r="AK874" i="1" s="1"/>
  <c r="Z874" i="1"/>
  <c r="Z769" i="1"/>
  <c r="AA769" i="1"/>
  <c r="AK769" i="1" s="1"/>
  <c r="AA317" i="1"/>
  <c r="AK317" i="1" s="1"/>
  <c r="Z317" i="1"/>
  <c r="Z117" i="1"/>
  <c r="AA117" i="1"/>
  <c r="AK117" i="1" s="1"/>
  <c r="AA73" i="1"/>
  <c r="AK73" i="1" s="1"/>
  <c r="Z73" i="1"/>
  <c r="AA659" i="1"/>
  <c r="AK659" i="1" s="1"/>
  <c r="Z659" i="1"/>
  <c r="AA774" i="1"/>
  <c r="AK774" i="1" s="1"/>
  <c r="Z774" i="1"/>
  <c r="AA925" i="1"/>
  <c r="AK925" i="1" s="1"/>
  <c r="Z925" i="1"/>
  <c r="AA669" i="1"/>
  <c r="AK669" i="1" s="1"/>
  <c r="Z669" i="1"/>
  <c r="AA844" i="1"/>
  <c r="AK844" i="1" s="1"/>
  <c r="Z844" i="1"/>
  <c r="AA585" i="1"/>
  <c r="AK585" i="1" s="1"/>
  <c r="Z585" i="1"/>
  <c r="Z129" i="1"/>
  <c r="AA129" i="1"/>
  <c r="AK129" i="1" s="1"/>
  <c r="AA930" i="1"/>
  <c r="AK930" i="1" s="1"/>
  <c r="Z930" i="1"/>
  <c r="Z674" i="1"/>
  <c r="AA674" i="1"/>
  <c r="AK674" i="1" s="1"/>
  <c r="AA825" i="1"/>
  <c r="AK825" i="1" s="1"/>
  <c r="Z825" i="1"/>
  <c r="AA744" i="1"/>
  <c r="AK744" i="1" s="1"/>
  <c r="Z744" i="1"/>
  <c r="AA531" i="1"/>
  <c r="AK531" i="1" s="1"/>
  <c r="Z531" i="1"/>
  <c r="AA862" i="1"/>
  <c r="AK862" i="1" s="1"/>
  <c r="Z862" i="1"/>
  <c r="Z757" i="1"/>
  <c r="AA757" i="1"/>
  <c r="AK757" i="1" s="1"/>
  <c r="AA932" i="1"/>
  <c r="AK932" i="1" s="1"/>
  <c r="Z932" i="1"/>
  <c r="Z592" i="1"/>
  <c r="AA592" i="1"/>
  <c r="AK592" i="1" s="1"/>
  <c r="AA449" i="1"/>
  <c r="AK449" i="1" s="1"/>
  <c r="Z449" i="1"/>
  <c r="Z533" i="1"/>
  <c r="AA533" i="1"/>
  <c r="AK533" i="1" s="1"/>
  <c r="AA616" i="1"/>
  <c r="AK616" i="1" s="1"/>
  <c r="Z616" i="1"/>
  <c r="AA360" i="1"/>
  <c r="AK360" i="1" s="1"/>
  <c r="Z360" i="1"/>
  <c r="Z527" i="1"/>
  <c r="AA527" i="1"/>
  <c r="AK527" i="1" s="1"/>
  <c r="Z287" i="1"/>
  <c r="AA287" i="1"/>
  <c r="AK287" i="1" s="1"/>
  <c r="AA605" i="1"/>
  <c r="AK605" i="1" s="1"/>
  <c r="Z605" i="1"/>
  <c r="AA349" i="1"/>
  <c r="AK349" i="1" s="1"/>
  <c r="Z349" i="1"/>
  <c r="Z516" i="1"/>
  <c r="AA516" i="1"/>
  <c r="AK516" i="1" s="1"/>
  <c r="Z427" i="1"/>
  <c r="AA427" i="1"/>
  <c r="AK427" i="1" s="1"/>
  <c r="Z474" i="1"/>
  <c r="AA474" i="1"/>
  <c r="AK474" i="1" s="1"/>
  <c r="AA505" i="1"/>
  <c r="AK505" i="1" s="1"/>
  <c r="Z505" i="1"/>
  <c r="Z277" i="1"/>
  <c r="AA277" i="1"/>
  <c r="AK277" i="1" s="1"/>
  <c r="Z416" i="1"/>
  <c r="AA416" i="1"/>
  <c r="AK416" i="1" s="1"/>
  <c r="AA583" i="1"/>
  <c r="AK583" i="1" s="1"/>
  <c r="Z583" i="1"/>
  <c r="Z233" i="1"/>
  <c r="AA233" i="1"/>
  <c r="AK233" i="1" s="1"/>
  <c r="AA56" i="1"/>
  <c r="AK56" i="1" s="1"/>
  <c r="Z56" i="1"/>
  <c r="AA405" i="1"/>
  <c r="AK405" i="1" s="1"/>
  <c r="Z405" i="1"/>
  <c r="AA572" i="1"/>
  <c r="AK572" i="1" s="1"/>
  <c r="Z572" i="1"/>
  <c r="Z145" i="1"/>
  <c r="AA145" i="1"/>
  <c r="AK145" i="1" s="1"/>
  <c r="AA483" i="1"/>
  <c r="AK483" i="1" s="1"/>
  <c r="Z483" i="1"/>
  <c r="AA133" i="1"/>
  <c r="AK133" i="1" s="1"/>
  <c r="Z133" i="1"/>
  <c r="Z688" i="1"/>
  <c r="AA688" i="1"/>
  <c r="AK688" i="1" s="1"/>
  <c r="AA561" i="1"/>
  <c r="AK561" i="1" s="1"/>
  <c r="Z561" i="1"/>
  <c r="AA57" i="1"/>
  <c r="AK57" i="1" s="1"/>
  <c r="Z57" i="1"/>
  <c r="AA472" i="1"/>
  <c r="AK472" i="1" s="1"/>
  <c r="Z472" i="1"/>
  <c r="Z13" i="1"/>
  <c r="AA13" i="1"/>
  <c r="AK13" i="1" s="1"/>
  <c r="AA383" i="1"/>
  <c r="AK383" i="1" s="1"/>
  <c r="Z383" i="1"/>
  <c r="Z493" i="1"/>
  <c r="AA493" i="1"/>
  <c r="AK493" i="1" s="1"/>
  <c r="Z181" i="1"/>
  <c r="AA181" i="1"/>
  <c r="AK181" i="1" s="1"/>
  <c r="AA404" i="1"/>
  <c r="AK404" i="1" s="1"/>
  <c r="Z404" i="1"/>
  <c r="Z571" i="1"/>
  <c r="AA571" i="1"/>
  <c r="AK571" i="1" s="1"/>
  <c r="AA137" i="1"/>
  <c r="AK137" i="1" s="1"/>
  <c r="Z137" i="1"/>
  <c r="Z987" i="1"/>
  <c r="AA987" i="1"/>
  <c r="AK987" i="1" s="1"/>
  <c r="Z922" i="1"/>
  <c r="AA922" i="1"/>
  <c r="AK922" i="1" s="1"/>
  <c r="Z499" i="1"/>
  <c r="AA499" i="1"/>
  <c r="AK499" i="1" s="1"/>
  <c r="Z1004" i="1"/>
  <c r="AA1004" i="1"/>
  <c r="AK1004" i="1" s="1"/>
  <c r="Z1001" i="1"/>
  <c r="AA1001" i="1"/>
  <c r="AK1001" i="1" s="1"/>
  <c r="AA982" i="1"/>
  <c r="AK982" i="1" s="1"/>
  <c r="Z982" i="1"/>
  <c r="Z899" i="1"/>
  <c r="AA899" i="1"/>
  <c r="AK899" i="1" s="1"/>
  <c r="AA858" i="1"/>
  <c r="AK858" i="1" s="1"/>
  <c r="Z858" i="1"/>
  <c r="AA867" i="1"/>
  <c r="AK867" i="1" s="1"/>
  <c r="Z867" i="1"/>
  <c r="Z937" i="1"/>
  <c r="AA937" i="1"/>
  <c r="AK937" i="1" s="1"/>
  <c r="Z826" i="1"/>
  <c r="AA826" i="1"/>
  <c r="AK826" i="1" s="1"/>
  <c r="AA819" i="1"/>
  <c r="AK819" i="1" s="1"/>
  <c r="Z819" i="1"/>
  <c r="Z940" i="1"/>
  <c r="AA940" i="1"/>
  <c r="AK940" i="1" s="1"/>
  <c r="AA647" i="1"/>
  <c r="AK647" i="1" s="1"/>
  <c r="Z647" i="1"/>
  <c r="AA992" i="1"/>
  <c r="AK992" i="1" s="1"/>
  <c r="Z992" i="1"/>
  <c r="AA832" i="1"/>
  <c r="AK832" i="1" s="1"/>
  <c r="Z832" i="1"/>
  <c r="Z421" i="1"/>
  <c r="AA421" i="1"/>
  <c r="AK421" i="1" s="1"/>
  <c r="Z694" i="1"/>
  <c r="AA694" i="1"/>
  <c r="AK694" i="1" s="1"/>
  <c r="Z845" i="1"/>
  <c r="AA845" i="1"/>
  <c r="AK845" i="1" s="1"/>
  <c r="Z764" i="1"/>
  <c r="AA764" i="1"/>
  <c r="AK764" i="1" s="1"/>
  <c r="Z599" i="1"/>
  <c r="AA599" i="1"/>
  <c r="AK599" i="1" s="1"/>
  <c r="AA818" i="1"/>
  <c r="AK818" i="1" s="1"/>
  <c r="Z818" i="1"/>
  <c r="Z713" i="1"/>
  <c r="AA713" i="1"/>
  <c r="AK713" i="1" s="1"/>
  <c r="AA888" i="1"/>
  <c r="AK888" i="1" s="1"/>
  <c r="Z888" i="1"/>
  <c r="AA428" i="1"/>
  <c r="AK428" i="1" s="1"/>
  <c r="Z428" i="1"/>
  <c r="AA189" i="1"/>
  <c r="AK189" i="1" s="1"/>
  <c r="Z189" i="1"/>
  <c r="Z686" i="1"/>
  <c r="AA686" i="1"/>
  <c r="AK686" i="1" s="1"/>
  <c r="Z837" i="1"/>
  <c r="AA837" i="1"/>
  <c r="AK837" i="1" s="1"/>
  <c r="Z756" i="1"/>
  <c r="AA756" i="1"/>
  <c r="AK756" i="1" s="1"/>
  <c r="Z567" i="1"/>
  <c r="AA567" i="1"/>
  <c r="AK567" i="1" s="1"/>
  <c r="AA842" i="1"/>
  <c r="AK842" i="1" s="1"/>
  <c r="Z842" i="1"/>
  <c r="AA737" i="1"/>
  <c r="AK737" i="1" s="1"/>
  <c r="Z737" i="1"/>
  <c r="AA912" i="1"/>
  <c r="AK912" i="1" s="1"/>
  <c r="Z912" i="1"/>
  <c r="AA524" i="1"/>
  <c r="AK524" i="1" s="1"/>
  <c r="Z524" i="1"/>
  <c r="AA742" i="1"/>
  <c r="AK742" i="1" s="1"/>
  <c r="Z742" i="1"/>
  <c r="AA893" i="1"/>
  <c r="AK893" i="1" s="1"/>
  <c r="Z893" i="1"/>
  <c r="Z725" i="1"/>
  <c r="AA725" i="1"/>
  <c r="AK725" i="1" s="1"/>
  <c r="AA812" i="1"/>
  <c r="AK812" i="1" s="1"/>
  <c r="Z812" i="1"/>
  <c r="AA457" i="1"/>
  <c r="AK457" i="1" s="1"/>
  <c r="Z457" i="1"/>
  <c r="Z898" i="1"/>
  <c r="AA898" i="1"/>
  <c r="AK898" i="1" s="1"/>
  <c r="AA642" i="1"/>
  <c r="AK642" i="1" s="1"/>
  <c r="Z642" i="1"/>
  <c r="AA793" i="1"/>
  <c r="AK793" i="1" s="1"/>
  <c r="Z793" i="1"/>
  <c r="AA708" i="1"/>
  <c r="AK708" i="1" s="1"/>
  <c r="Z708" i="1"/>
  <c r="AA403" i="1"/>
  <c r="AK403" i="1" s="1"/>
  <c r="Z403" i="1"/>
  <c r="AA830" i="1"/>
  <c r="AK830" i="1" s="1"/>
  <c r="Z830" i="1"/>
  <c r="AA900" i="1"/>
  <c r="AK900" i="1" s="1"/>
  <c r="Z900" i="1"/>
  <c r="AA464" i="1"/>
  <c r="AK464" i="1" s="1"/>
  <c r="Z464" i="1"/>
  <c r="AA417" i="1"/>
  <c r="AK417" i="1" s="1"/>
  <c r="Z417" i="1"/>
  <c r="Z584" i="1"/>
  <c r="AA584" i="1"/>
  <c r="AK584" i="1" s="1"/>
  <c r="Z241" i="1"/>
  <c r="AA241" i="1"/>
  <c r="AK241" i="1" s="1"/>
  <c r="Z495" i="1"/>
  <c r="AA495" i="1"/>
  <c r="AK495" i="1" s="1"/>
  <c r="AA229" i="1"/>
  <c r="AK229" i="1" s="1"/>
  <c r="Z229" i="1"/>
  <c r="Z700" i="1"/>
  <c r="AA700" i="1"/>
  <c r="AK700" i="1" s="1"/>
  <c r="AA573" i="1"/>
  <c r="AK573" i="1" s="1"/>
  <c r="Z573" i="1"/>
  <c r="AA153" i="1"/>
  <c r="AK153" i="1" s="1"/>
  <c r="Z153" i="1"/>
  <c r="Z484" i="1"/>
  <c r="AA484" i="1"/>
  <c r="AK484" i="1" s="1"/>
  <c r="AA109" i="1"/>
  <c r="AK109" i="1" s="1"/>
  <c r="Z109" i="1"/>
  <c r="AA395" i="1"/>
  <c r="AK395" i="1" s="1"/>
  <c r="Z395" i="1"/>
  <c r="Z285" i="1"/>
  <c r="AA285" i="1"/>
  <c r="AK285" i="1" s="1"/>
  <c r="Z473" i="1"/>
  <c r="AA473" i="1"/>
  <c r="AK473" i="1" s="1"/>
  <c r="Z21" i="1"/>
  <c r="AA21" i="1"/>
  <c r="AK21" i="1" s="1"/>
  <c r="AA384" i="1"/>
  <c r="AK384" i="1" s="1"/>
  <c r="Z384" i="1"/>
  <c r="AA551" i="1"/>
  <c r="AK551" i="1" s="1"/>
  <c r="Z551" i="1"/>
  <c r="AA629" i="1"/>
  <c r="AK629" i="1" s="1"/>
  <c r="Z629" i="1"/>
  <c r="Z373" i="1"/>
  <c r="AA373" i="1"/>
  <c r="AK373" i="1" s="1"/>
  <c r="AA540" i="1"/>
  <c r="AK540" i="1" s="1"/>
  <c r="Z540" i="1"/>
  <c r="AA451" i="1"/>
  <c r="AK451" i="1" s="1"/>
  <c r="Z451" i="1"/>
  <c r="Z594" i="1"/>
  <c r="AA594" i="1"/>
  <c r="AK594" i="1" s="1"/>
  <c r="Z656" i="1"/>
  <c r="AA656" i="1"/>
  <c r="AK656" i="1" s="1"/>
  <c r="AA529" i="1"/>
  <c r="AK529" i="1" s="1"/>
  <c r="Z529" i="1"/>
  <c r="Z440" i="1"/>
  <c r="AA440" i="1"/>
  <c r="AK440" i="1" s="1"/>
  <c r="Z607" i="1"/>
  <c r="AA607" i="1"/>
  <c r="AK607" i="1" s="1"/>
  <c r="AA351" i="1"/>
  <c r="AK351" i="1" s="1"/>
  <c r="Z351" i="1"/>
  <c r="AA248" i="1"/>
  <c r="AK248" i="1" s="1"/>
  <c r="Z248" i="1"/>
  <c r="Z461" i="1"/>
  <c r="AA461" i="1"/>
  <c r="AK461" i="1" s="1"/>
  <c r="AA628" i="1"/>
  <c r="AK628" i="1" s="1"/>
  <c r="Z628" i="1"/>
  <c r="Z372" i="1"/>
  <c r="AA372" i="1"/>
  <c r="AK372" i="1" s="1"/>
  <c r="AA539" i="1"/>
  <c r="AK539" i="1" s="1"/>
  <c r="Z539" i="1"/>
  <c r="AA44" i="1"/>
  <c r="AK44" i="1" s="1"/>
  <c r="Z44" i="1"/>
  <c r="AA739" i="1"/>
  <c r="AK739" i="1" s="1"/>
  <c r="Z739" i="1"/>
  <c r="AA875" i="1"/>
  <c r="AK875" i="1" s="1"/>
  <c r="Z875" i="1"/>
  <c r="AA707" i="1"/>
  <c r="AK707" i="1" s="1"/>
  <c r="Z707" i="1"/>
  <c r="Z795" i="1"/>
  <c r="AA795" i="1"/>
  <c r="AK795" i="1" s="1"/>
  <c r="AA666" i="1"/>
  <c r="AK666" i="1" s="1"/>
  <c r="Z666" i="1"/>
  <c r="AA979" i="1"/>
  <c r="AK979" i="1" s="1"/>
  <c r="Z979" i="1"/>
  <c r="AA974" i="1"/>
  <c r="AK974" i="1" s="1"/>
  <c r="Z974" i="1"/>
  <c r="AA969" i="1"/>
  <c r="AK969" i="1" s="1"/>
  <c r="Z969" i="1"/>
  <c r="AA785" i="1"/>
  <c r="AK785" i="1" s="1"/>
  <c r="Z785" i="1"/>
  <c r="Z643" i="1"/>
  <c r="AA643" i="1"/>
  <c r="AK643" i="1" s="1"/>
  <c r="AA731" i="1"/>
  <c r="AK731" i="1" s="1"/>
  <c r="Z731" i="1"/>
  <c r="Z907" i="1"/>
  <c r="AA907" i="1"/>
  <c r="AK907" i="1" s="1"/>
  <c r="AA811" i="1"/>
  <c r="AK811" i="1" s="1"/>
  <c r="Z811" i="1"/>
  <c r="Z779" i="1"/>
  <c r="AA779" i="1"/>
  <c r="AK779" i="1" s="1"/>
  <c r="AA699" i="1"/>
  <c r="AK699" i="1" s="1"/>
  <c r="Z699" i="1"/>
  <c r="AA651" i="1"/>
  <c r="AK651" i="1" s="1"/>
  <c r="Z651" i="1"/>
  <c r="AA273" i="1"/>
  <c r="AK273" i="1" s="1"/>
  <c r="Z273" i="1"/>
  <c r="AA549" i="1"/>
  <c r="AK549" i="1" s="1"/>
  <c r="Z549" i="1"/>
  <c r="Z918" i="1"/>
  <c r="AA918" i="1"/>
  <c r="AK918" i="1" s="1"/>
  <c r="Z662" i="1"/>
  <c r="AA662" i="1"/>
  <c r="AK662" i="1" s="1"/>
  <c r="AA813" i="1"/>
  <c r="AK813" i="1" s="1"/>
  <c r="Z813" i="1"/>
  <c r="Z732" i="1"/>
  <c r="AA732" i="1"/>
  <c r="AK732" i="1" s="1"/>
  <c r="AA471" i="1"/>
  <c r="AK471" i="1" s="1"/>
  <c r="Z471" i="1"/>
  <c r="AA755" i="1"/>
  <c r="AK755" i="1" s="1"/>
  <c r="Z755" i="1"/>
  <c r="Z786" i="1"/>
  <c r="AA786" i="1"/>
  <c r="AK786" i="1" s="1"/>
  <c r="AA125" i="1"/>
  <c r="AK125" i="1" s="1"/>
  <c r="Z125" i="1"/>
  <c r="Z681" i="1"/>
  <c r="AA681" i="1"/>
  <c r="AK681" i="1" s="1"/>
  <c r="AA856" i="1"/>
  <c r="AK856" i="1" s="1"/>
  <c r="Z856" i="1"/>
  <c r="AA17" i="1"/>
  <c r="AK17" i="1" s="1"/>
  <c r="Z17" i="1"/>
  <c r="L22" i="1"/>
  <c r="M22" i="1"/>
  <c r="AA910" i="1"/>
  <c r="AK910" i="1" s="1"/>
  <c r="Z910" i="1"/>
  <c r="Z654" i="1"/>
  <c r="AA654" i="1"/>
  <c r="AK654" i="1" s="1"/>
  <c r="Z805" i="1"/>
  <c r="AA805" i="1"/>
  <c r="AK805" i="1" s="1"/>
  <c r="Z724" i="1"/>
  <c r="AA724" i="1"/>
  <c r="AK724" i="1" s="1"/>
  <c r="Z439" i="1"/>
  <c r="AA439" i="1"/>
  <c r="AK439" i="1" s="1"/>
  <c r="AA810" i="1"/>
  <c r="AK810" i="1" s="1"/>
  <c r="Z810" i="1"/>
  <c r="AA705" i="1"/>
  <c r="AK705" i="1" s="1"/>
  <c r="Z705" i="1"/>
  <c r="Z880" i="1"/>
  <c r="AA880" i="1"/>
  <c r="AK880" i="1" s="1"/>
  <c r="Z396" i="1"/>
  <c r="AA396" i="1"/>
  <c r="AK396" i="1" s="1"/>
  <c r="AA513" i="1"/>
  <c r="AK513" i="1" s="1"/>
  <c r="Z513" i="1"/>
  <c r="AA710" i="1"/>
  <c r="AK710" i="1" s="1"/>
  <c r="Z710" i="1"/>
  <c r="AA861" i="1"/>
  <c r="AK861" i="1" s="1"/>
  <c r="Z861" i="1"/>
  <c r="Z780" i="1"/>
  <c r="AA780" i="1"/>
  <c r="AK780" i="1" s="1"/>
  <c r="AA249" i="1"/>
  <c r="AK249" i="1" s="1"/>
  <c r="Z249" i="1"/>
  <c r="AA205" i="1"/>
  <c r="AK205" i="1" s="1"/>
  <c r="Z205" i="1"/>
  <c r="Z866" i="1"/>
  <c r="AA866" i="1"/>
  <c r="AK866" i="1" s="1"/>
  <c r="Z761" i="1"/>
  <c r="AA761" i="1"/>
  <c r="AK761" i="1" s="1"/>
  <c r="AA936" i="1"/>
  <c r="AK936" i="1" s="1"/>
  <c r="Z936" i="1"/>
  <c r="AA620" i="1"/>
  <c r="AK620" i="1" s="1"/>
  <c r="Z620" i="1"/>
  <c r="AA851" i="1"/>
  <c r="AK851" i="1" s="1"/>
  <c r="Z851" i="1"/>
  <c r="Z798" i="1"/>
  <c r="AA798" i="1"/>
  <c r="AK798" i="1" s="1"/>
  <c r="AA693" i="1"/>
  <c r="AK693" i="1" s="1"/>
  <c r="Z693" i="1"/>
  <c r="AA868" i="1"/>
  <c r="AK868" i="1" s="1"/>
  <c r="Z868" i="1"/>
  <c r="AA305" i="1"/>
  <c r="AK305" i="1" s="1"/>
  <c r="Z305" i="1"/>
  <c r="AA293" i="1"/>
  <c r="AK293" i="1" s="1"/>
  <c r="Z293" i="1"/>
  <c r="AA253" i="1"/>
  <c r="AK253" i="1" s="1"/>
  <c r="Z253" i="1"/>
  <c r="AA385" i="1"/>
  <c r="AK385" i="1" s="1"/>
  <c r="Z385" i="1"/>
  <c r="Z552" i="1"/>
  <c r="AA552" i="1"/>
  <c r="AK552" i="1" s="1"/>
  <c r="Z463" i="1"/>
  <c r="AA463" i="1"/>
  <c r="AK463" i="1" s="1"/>
  <c r="AA634" i="1"/>
  <c r="AK634" i="1" s="1"/>
  <c r="Z634" i="1"/>
  <c r="AA668" i="1"/>
  <c r="AK668" i="1" s="1"/>
  <c r="Z668" i="1"/>
  <c r="Z541" i="1"/>
  <c r="AA541" i="1"/>
  <c r="AK541" i="1" s="1"/>
  <c r="AA452" i="1"/>
  <c r="AK452" i="1" s="1"/>
  <c r="Z452" i="1"/>
  <c r="AA619" i="1"/>
  <c r="AK619" i="1" s="1"/>
  <c r="Z619" i="1"/>
  <c r="Z363" i="1"/>
  <c r="AA363" i="1"/>
  <c r="AK363" i="1" s="1"/>
  <c r="AA11" i="1"/>
  <c r="AK11" i="1" s="1"/>
  <c r="Z11" i="1"/>
  <c r="AA441" i="1"/>
  <c r="AK441" i="1" s="1"/>
  <c r="Z441" i="1"/>
  <c r="AA608" i="1"/>
  <c r="AK608" i="1" s="1"/>
  <c r="Z608" i="1"/>
  <c r="AA352" i="1"/>
  <c r="AK352" i="1" s="1"/>
  <c r="Z352" i="1"/>
  <c r="Z519" i="1"/>
  <c r="AA519" i="1"/>
  <c r="AK519" i="1" s="1"/>
  <c r="Z223" i="1"/>
  <c r="AA223" i="1"/>
  <c r="AK223" i="1" s="1"/>
  <c r="Z597" i="1"/>
  <c r="AA597" i="1"/>
  <c r="AK597" i="1" s="1"/>
  <c r="AA341" i="1"/>
  <c r="AK341" i="1" s="1"/>
  <c r="Z341" i="1"/>
  <c r="Z508" i="1"/>
  <c r="AA508" i="1"/>
  <c r="AK508" i="1" s="1"/>
  <c r="Z301" i="1"/>
  <c r="AA301" i="1"/>
  <c r="AK301" i="1" s="1"/>
  <c r="Z419" i="1"/>
  <c r="AA419" i="1"/>
  <c r="AK419" i="1" s="1"/>
  <c r="Z410" i="1"/>
  <c r="AA410" i="1"/>
  <c r="AK410" i="1" s="1"/>
  <c r="AA497" i="1"/>
  <c r="AK497" i="1" s="1"/>
  <c r="Z497" i="1"/>
  <c r="Z213" i="1"/>
  <c r="AA213" i="1"/>
  <c r="AK213" i="1" s="1"/>
  <c r="Z408" i="1"/>
  <c r="AA408" i="1"/>
  <c r="AK408" i="1" s="1"/>
  <c r="Z575" i="1"/>
  <c r="AA575" i="1"/>
  <c r="AK575" i="1" s="1"/>
  <c r="AA169" i="1"/>
  <c r="AK169" i="1" s="1"/>
  <c r="Z169" i="1"/>
  <c r="Z429" i="1"/>
  <c r="AA429" i="1"/>
  <c r="AK429" i="1" s="1"/>
  <c r="AA596" i="1"/>
  <c r="AK596" i="1" s="1"/>
  <c r="Z596" i="1"/>
  <c r="AA337" i="1"/>
  <c r="AK337" i="1" s="1"/>
  <c r="Z337" i="1"/>
  <c r="AA507" i="1"/>
  <c r="AK507" i="1" s="1"/>
  <c r="Z507" i="1"/>
  <c r="Z325" i="1"/>
  <c r="AA325" i="1"/>
  <c r="AK325" i="1" s="1"/>
  <c r="Z719" i="1"/>
  <c r="AA719" i="1"/>
  <c r="AK719" i="1" s="1"/>
  <c r="Z1005" i="1"/>
  <c r="AA1005" i="1"/>
  <c r="AK1005" i="1" s="1"/>
  <c r="AA839" i="1"/>
  <c r="AK839" i="1" s="1"/>
  <c r="Z839" i="1"/>
  <c r="Z947" i="1"/>
  <c r="AA947" i="1"/>
  <c r="AK947" i="1" s="1"/>
  <c r="AA942" i="1"/>
  <c r="AK942" i="1" s="1"/>
  <c r="Z942" i="1"/>
  <c r="AA935" i="1"/>
  <c r="AK935" i="1" s="1"/>
  <c r="Z935" i="1"/>
  <c r="Z1002" i="1"/>
  <c r="AA1002" i="1"/>
  <c r="AK1002" i="1" s="1"/>
  <c r="Z997" i="1"/>
  <c r="AA997" i="1"/>
  <c r="AK997" i="1" s="1"/>
  <c r="AA975" i="1"/>
  <c r="AK975" i="1" s="1"/>
  <c r="Z975" i="1"/>
  <c r="Z1003" i="1"/>
  <c r="AA1003" i="1"/>
  <c r="AK1003" i="1" s="1"/>
  <c r="Z998" i="1"/>
  <c r="AA998" i="1"/>
  <c r="AK998" i="1" s="1"/>
  <c r="AA993" i="1"/>
  <c r="AK993" i="1" s="1"/>
  <c r="Z993" i="1"/>
  <c r="AA879" i="1"/>
  <c r="AK879" i="1" s="1"/>
  <c r="Z879" i="1"/>
  <c r="Z835" i="1"/>
  <c r="AA835" i="1"/>
  <c r="AK835" i="1" s="1"/>
  <c r="AA794" i="1"/>
  <c r="AK794" i="1" s="1"/>
  <c r="Z794" i="1"/>
  <c r="AA261" i="1"/>
  <c r="AK261" i="1" s="1"/>
  <c r="Z261" i="1"/>
  <c r="Z1011" i="1"/>
  <c r="AA1011" i="1"/>
  <c r="AK1011" i="1" s="1"/>
  <c r="AA771" i="1"/>
  <c r="AK771" i="1" s="1"/>
  <c r="Z771" i="1"/>
  <c r="Z859" i="1"/>
  <c r="AA859" i="1"/>
  <c r="AK859" i="1" s="1"/>
  <c r="Z730" i="1"/>
  <c r="AA730" i="1"/>
  <c r="AK730" i="1" s="1"/>
  <c r="Z655" i="1"/>
  <c r="AA655" i="1"/>
  <c r="AK655" i="1" s="1"/>
  <c r="Z886" i="1"/>
  <c r="AA886" i="1"/>
  <c r="AK886" i="1" s="1"/>
  <c r="AA781" i="1"/>
  <c r="AK781" i="1" s="1"/>
  <c r="Z781" i="1"/>
  <c r="AA648" i="1"/>
  <c r="AK648" i="1" s="1"/>
  <c r="Z648" i="1"/>
  <c r="Z343" i="1"/>
  <c r="AA343" i="1"/>
  <c r="AK343" i="1" s="1"/>
  <c r="AA754" i="1"/>
  <c r="AK754" i="1" s="1"/>
  <c r="Z754" i="1"/>
  <c r="Z905" i="1"/>
  <c r="AA905" i="1"/>
  <c r="AK905" i="1" s="1"/>
  <c r="AA649" i="1"/>
  <c r="AK649" i="1" s="1"/>
  <c r="Z649" i="1"/>
  <c r="AA824" i="1"/>
  <c r="AK824" i="1" s="1"/>
  <c r="Z824" i="1"/>
  <c r="AA517" i="1"/>
  <c r="AK517" i="1" s="1"/>
  <c r="Z517" i="1"/>
  <c r="Z152" i="1"/>
  <c r="AA152" i="1"/>
  <c r="AK152" i="1" s="1"/>
  <c r="AA878" i="1"/>
  <c r="AK878" i="1" s="1"/>
  <c r="Z878" i="1"/>
  <c r="AA773" i="1"/>
  <c r="AK773" i="1" s="1"/>
  <c r="Z773" i="1"/>
  <c r="Z149" i="1"/>
  <c r="AA149" i="1"/>
  <c r="AK149" i="1" s="1"/>
  <c r="AA105" i="1"/>
  <c r="AK105" i="1" s="1"/>
  <c r="Z105" i="1"/>
  <c r="Z691" i="1"/>
  <c r="AA691" i="1"/>
  <c r="AK691" i="1" s="1"/>
  <c r="Z778" i="1"/>
  <c r="AA778" i="1"/>
  <c r="AK778" i="1" s="1"/>
  <c r="Z929" i="1"/>
  <c r="AA929" i="1"/>
  <c r="AK929" i="1" s="1"/>
  <c r="AA673" i="1"/>
  <c r="AK673" i="1" s="1"/>
  <c r="Z673" i="1"/>
  <c r="Z848" i="1"/>
  <c r="AA848" i="1"/>
  <c r="AK848" i="1" s="1"/>
  <c r="AA613" i="1"/>
  <c r="AK613" i="1" s="1"/>
  <c r="Z613" i="1"/>
  <c r="AA530" i="1"/>
  <c r="AK530" i="1" s="1"/>
  <c r="Z530" i="1"/>
  <c r="Z934" i="1"/>
  <c r="AA934" i="1"/>
  <c r="AK934" i="1" s="1"/>
  <c r="Z678" i="1"/>
  <c r="AA678" i="1"/>
  <c r="AK678" i="1" s="1"/>
  <c r="AA829" i="1"/>
  <c r="AK829" i="1" s="1"/>
  <c r="Z829" i="1"/>
  <c r="Z748" i="1"/>
  <c r="AA748" i="1"/>
  <c r="AK748" i="1" s="1"/>
  <c r="AA535" i="1"/>
  <c r="AK535" i="1" s="1"/>
  <c r="Z535" i="1"/>
  <c r="Z834" i="1"/>
  <c r="AA834" i="1"/>
  <c r="AK834" i="1" s="1"/>
  <c r="AA729" i="1"/>
  <c r="AK729" i="1" s="1"/>
  <c r="Z729" i="1"/>
  <c r="Z904" i="1"/>
  <c r="AA904" i="1"/>
  <c r="AK904" i="1" s="1"/>
  <c r="Z492" i="1"/>
  <c r="AA492" i="1"/>
  <c r="AK492" i="1" s="1"/>
  <c r="Z766" i="1"/>
  <c r="AA766" i="1"/>
  <c r="AK766" i="1" s="1"/>
  <c r="Z917" i="1"/>
  <c r="AA917" i="1"/>
  <c r="AK917" i="1" s="1"/>
  <c r="Z661" i="1"/>
  <c r="AA661" i="1"/>
  <c r="AK661" i="1" s="1"/>
  <c r="AA553" i="1"/>
  <c r="AK553" i="1" s="1"/>
  <c r="Z553" i="1"/>
  <c r="Z609" i="1"/>
  <c r="AA609" i="1"/>
  <c r="AK609" i="1" s="1"/>
  <c r="AA353" i="1"/>
  <c r="AK353" i="1" s="1"/>
  <c r="Z353" i="1"/>
  <c r="Z520" i="1"/>
  <c r="AA520" i="1"/>
  <c r="AK520" i="1" s="1"/>
  <c r="Z431" i="1"/>
  <c r="AA431" i="1"/>
  <c r="AK431" i="1" s="1"/>
  <c r="Z506" i="1"/>
  <c r="AA506" i="1"/>
  <c r="AK506" i="1" s="1"/>
  <c r="AA509" i="1"/>
  <c r="AK509" i="1" s="1"/>
  <c r="Z509" i="1"/>
  <c r="AA309" i="1"/>
  <c r="AK309" i="1" s="1"/>
  <c r="Z309" i="1"/>
  <c r="AA420" i="1"/>
  <c r="AK420" i="1" s="1"/>
  <c r="Z420" i="1"/>
  <c r="AA587" i="1"/>
  <c r="AK587" i="1" s="1"/>
  <c r="Z587" i="1"/>
  <c r="Z265" i="1"/>
  <c r="AA265" i="1"/>
  <c r="AK265" i="1" s="1"/>
  <c r="AA88" i="1"/>
  <c r="AK88" i="1" s="1"/>
  <c r="Z88" i="1"/>
  <c r="Z409" i="1"/>
  <c r="AA409" i="1"/>
  <c r="AK409" i="1" s="1"/>
  <c r="Z576" i="1"/>
  <c r="AA576" i="1"/>
  <c r="AK576" i="1" s="1"/>
  <c r="AA177" i="1"/>
  <c r="AK177" i="1" s="1"/>
  <c r="Z177" i="1"/>
  <c r="Z487" i="1"/>
  <c r="AA487" i="1"/>
  <c r="AK487" i="1" s="1"/>
  <c r="Z165" i="1"/>
  <c r="AA165" i="1"/>
  <c r="AK165" i="1" s="1"/>
  <c r="Z692" i="1"/>
  <c r="AA692" i="1"/>
  <c r="AK692" i="1" s="1"/>
  <c r="AA565" i="1"/>
  <c r="AK565" i="1" s="1"/>
  <c r="Z565" i="1"/>
  <c r="AA89" i="1"/>
  <c r="AK89" i="1" s="1"/>
  <c r="Z89" i="1"/>
  <c r="Z476" i="1"/>
  <c r="AA476" i="1"/>
  <c r="AK476" i="1" s="1"/>
  <c r="Z45" i="1"/>
  <c r="AA45" i="1"/>
  <c r="AK45" i="1" s="1"/>
  <c r="Z387" i="1"/>
  <c r="AA387" i="1"/>
  <c r="AK387" i="1" s="1"/>
  <c r="AA465" i="1"/>
  <c r="AK465" i="1" s="1"/>
  <c r="Z465" i="1"/>
  <c r="AA632" i="1"/>
  <c r="AK632" i="1" s="1"/>
  <c r="Z632" i="1"/>
  <c r="AA376" i="1"/>
  <c r="AK376" i="1" s="1"/>
  <c r="Z376" i="1"/>
  <c r="Z543" i="1"/>
  <c r="AA543" i="1"/>
  <c r="AK543" i="1" s="1"/>
  <c r="AA397" i="1"/>
  <c r="AK397" i="1" s="1"/>
  <c r="Z397" i="1"/>
  <c r="AA564" i="1"/>
  <c r="AK564" i="1" s="1"/>
  <c r="Z564" i="1"/>
  <c r="AA81" i="1"/>
  <c r="AK81" i="1" s="1"/>
  <c r="Z81" i="1"/>
  <c r="AA475" i="1"/>
  <c r="AK475" i="1" s="1"/>
  <c r="Z475" i="1"/>
  <c r="Z69" i="1"/>
  <c r="AA69" i="1"/>
  <c r="AK69" i="1" s="1"/>
  <c r="Z983" i="1"/>
  <c r="AA983" i="1"/>
  <c r="AK983" i="1" s="1"/>
  <c r="Z978" i="1"/>
  <c r="AA978" i="1"/>
  <c r="AK978" i="1" s="1"/>
  <c r="Z973" i="1"/>
  <c r="AA973" i="1"/>
  <c r="AK973" i="1" s="1"/>
  <c r="Z817" i="1"/>
  <c r="AA817" i="1"/>
  <c r="AK817" i="1" s="1"/>
  <c r="Z950" i="1"/>
  <c r="AA950" i="1"/>
  <c r="AK950" i="1" s="1"/>
  <c r="AA775" i="1"/>
  <c r="AK775" i="1" s="1"/>
  <c r="Z775" i="1"/>
  <c r="AA735" i="1"/>
  <c r="AK735" i="1" s="1"/>
  <c r="Z735" i="1"/>
  <c r="Z695" i="1"/>
  <c r="AA695" i="1"/>
  <c r="AK695" i="1" s="1"/>
  <c r="Z911" i="1"/>
  <c r="AA911" i="1"/>
  <c r="AK911" i="1" s="1"/>
  <c r="AA970" i="1"/>
  <c r="AK970" i="1" s="1"/>
  <c r="Z970" i="1"/>
  <c r="Z965" i="1"/>
  <c r="AA965" i="1"/>
  <c r="AK965" i="1" s="1"/>
  <c r="AA753" i="1"/>
  <c r="AK753" i="1" s="1"/>
  <c r="Z753" i="1"/>
  <c r="AA799" i="1"/>
  <c r="AK799" i="1" s="1"/>
  <c r="Z799" i="1"/>
  <c r="Z743" i="1"/>
  <c r="AA743" i="1"/>
  <c r="AK743" i="1" s="1"/>
  <c r="Z971" i="1"/>
  <c r="AA971" i="1"/>
  <c r="AK971" i="1" s="1"/>
  <c r="AA966" i="1"/>
  <c r="AK966" i="1" s="1"/>
  <c r="Z966" i="1"/>
  <c r="Z961" i="1"/>
  <c r="AA961" i="1"/>
  <c r="AK961" i="1" s="1"/>
  <c r="AA721" i="1"/>
  <c r="AK721" i="1" s="1"/>
  <c r="Z721" i="1"/>
  <c r="Z827" i="1"/>
  <c r="AA827" i="1"/>
  <c r="AK827" i="1" s="1"/>
  <c r="AA747" i="1"/>
  <c r="AK747" i="1" s="1"/>
  <c r="Z747" i="1"/>
  <c r="Z988" i="1"/>
  <c r="AA988" i="1"/>
  <c r="AK988" i="1" s="1"/>
  <c r="Z667" i="1"/>
  <c r="AA667" i="1"/>
  <c r="AK667" i="1" s="1"/>
  <c r="AA803" i="1"/>
  <c r="AK803" i="1" s="1"/>
  <c r="Z803" i="1"/>
  <c r="Z891" i="1"/>
  <c r="AA891" i="1"/>
  <c r="AK891" i="1" s="1"/>
  <c r="Z762" i="1"/>
  <c r="AA762" i="1"/>
  <c r="AK762" i="1" s="1"/>
  <c r="Z683" i="1"/>
  <c r="AA683" i="1"/>
  <c r="AK683" i="1" s="1"/>
  <c r="AA944" i="1"/>
  <c r="AK944" i="1" s="1"/>
  <c r="Z944" i="1"/>
  <c r="Z854" i="1"/>
  <c r="AA854" i="1"/>
  <c r="AK854" i="1" s="1"/>
  <c r="Z157" i="1"/>
  <c r="AA157" i="1"/>
  <c r="AK157" i="1" s="1"/>
  <c r="AA749" i="1"/>
  <c r="AK749" i="1" s="1"/>
  <c r="Z749" i="1"/>
  <c r="Z924" i="1"/>
  <c r="AA924" i="1"/>
  <c r="AK924" i="1" s="1"/>
  <c r="AA560" i="1"/>
  <c r="AK560" i="1" s="1"/>
  <c r="Z560" i="1"/>
  <c r="AA722" i="1"/>
  <c r="AK722" i="1" s="1"/>
  <c r="Z722" i="1"/>
  <c r="Z873" i="1"/>
  <c r="AA873" i="1"/>
  <c r="AK873" i="1" s="1"/>
  <c r="Z792" i="1"/>
  <c r="AA792" i="1"/>
  <c r="AK792" i="1" s="1"/>
  <c r="Z389" i="1"/>
  <c r="AA389" i="1"/>
  <c r="AK389" i="1" s="1"/>
  <c r="Z846" i="1"/>
  <c r="AA846" i="1"/>
  <c r="AK846" i="1" s="1"/>
  <c r="Z741" i="1"/>
  <c r="AA741" i="1"/>
  <c r="AK741" i="1" s="1"/>
  <c r="AA916" i="1"/>
  <c r="AK916" i="1" s="1"/>
  <c r="Z916" i="1"/>
  <c r="Z528" i="1"/>
  <c r="AA528" i="1"/>
  <c r="AK528" i="1" s="1"/>
  <c r="AA746" i="1"/>
  <c r="AK746" i="1" s="1"/>
  <c r="Z746" i="1"/>
  <c r="Z897" i="1"/>
  <c r="AA897" i="1"/>
  <c r="AK897" i="1" s="1"/>
  <c r="Z641" i="1"/>
  <c r="AA641" i="1"/>
  <c r="AK641" i="1" s="1"/>
  <c r="Z816" i="1"/>
  <c r="AA816" i="1"/>
  <c r="AK816" i="1" s="1"/>
  <c r="Z485" i="1"/>
  <c r="AA485" i="1"/>
  <c r="AK485" i="1" s="1"/>
  <c r="Z902" i="1"/>
  <c r="AA902" i="1"/>
  <c r="AK902" i="1" s="1"/>
  <c r="AA646" i="1"/>
  <c r="AK646" i="1" s="1"/>
  <c r="Z646" i="1"/>
  <c r="AA797" i="1"/>
  <c r="AK797" i="1" s="1"/>
  <c r="Z797" i="1"/>
  <c r="AA712" i="1"/>
  <c r="AK712" i="1" s="1"/>
  <c r="Z712" i="1"/>
  <c r="Z407" i="1"/>
  <c r="AA407" i="1"/>
  <c r="AK407" i="1" s="1"/>
  <c r="Z883" i="1"/>
  <c r="AA883" i="1"/>
  <c r="AK883" i="1" s="1"/>
  <c r="Z802" i="1"/>
  <c r="AA802" i="1"/>
  <c r="AK802" i="1" s="1"/>
  <c r="Z697" i="1"/>
  <c r="AA697" i="1"/>
  <c r="AK697" i="1" s="1"/>
  <c r="AA872" i="1"/>
  <c r="AK872" i="1" s="1"/>
  <c r="Z872" i="1"/>
  <c r="AA364" i="1"/>
  <c r="AK364" i="1" s="1"/>
  <c r="Z364" i="1"/>
  <c r="AA734" i="1"/>
  <c r="AK734" i="1" s="1"/>
  <c r="Z734" i="1"/>
  <c r="Z885" i="1"/>
  <c r="AA885" i="1"/>
  <c r="AK885" i="1" s="1"/>
  <c r="AA804" i="1"/>
  <c r="AK804" i="1" s="1"/>
  <c r="Z804" i="1"/>
  <c r="AA425" i="1"/>
  <c r="AK425" i="1" s="1"/>
  <c r="Z425" i="1"/>
  <c r="AA704" i="1"/>
  <c r="AK704" i="1" s="1"/>
  <c r="Z704" i="1"/>
  <c r="AA577" i="1"/>
  <c r="AK577" i="1" s="1"/>
  <c r="Z577" i="1"/>
  <c r="Z185" i="1"/>
  <c r="AA185" i="1"/>
  <c r="AK185" i="1" s="1"/>
  <c r="Z488" i="1"/>
  <c r="AA488" i="1"/>
  <c r="AK488" i="1" s="1"/>
  <c r="AA141" i="1"/>
  <c r="AK141" i="1" s="1"/>
  <c r="Z141" i="1"/>
  <c r="Z399" i="1"/>
  <c r="AA399" i="1"/>
  <c r="AK399" i="1" s="1"/>
  <c r="Z477" i="1"/>
  <c r="AA477" i="1"/>
  <c r="AK477" i="1" s="1"/>
  <c r="AA53" i="1"/>
  <c r="AK53" i="1" s="1"/>
  <c r="Z53" i="1"/>
  <c r="Z388" i="1"/>
  <c r="AA388" i="1"/>
  <c r="AK388" i="1" s="1"/>
  <c r="Z555" i="1"/>
  <c r="AA555" i="1"/>
  <c r="AK555" i="1" s="1"/>
  <c r="L23" i="1"/>
  <c r="M23" i="1"/>
  <c r="Z633" i="1"/>
  <c r="AA633" i="1"/>
  <c r="AK633" i="1" s="1"/>
  <c r="Z377" i="1"/>
  <c r="AA377" i="1"/>
  <c r="AK377" i="1" s="1"/>
  <c r="AA544" i="1"/>
  <c r="AK544" i="1" s="1"/>
  <c r="Z544" i="1"/>
  <c r="AA455" i="1"/>
  <c r="AK455" i="1" s="1"/>
  <c r="Z455" i="1"/>
  <c r="AA602" i="1"/>
  <c r="AK602" i="1" s="1"/>
  <c r="Z602" i="1"/>
  <c r="AA660" i="1"/>
  <c r="AK660" i="1" s="1"/>
  <c r="Z660" i="1"/>
  <c r="AA444" i="1"/>
  <c r="AK444" i="1" s="1"/>
  <c r="Z444" i="1"/>
  <c r="AA611" i="1"/>
  <c r="AK611" i="1" s="1"/>
  <c r="Z611" i="1"/>
  <c r="Z355" i="1"/>
  <c r="AA355" i="1"/>
  <c r="AK355" i="1" s="1"/>
  <c r="AA280" i="1"/>
  <c r="AK280" i="1" s="1"/>
  <c r="Z280" i="1"/>
  <c r="AA433" i="1"/>
  <c r="AK433" i="1" s="1"/>
  <c r="Z433" i="1"/>
  <c r="AA600" i="1"/>
  <c r="AK600" i="1" s="1"/>
  <c r="Z600" i="1"/>
  <c r="Z344" i="1"/>
  <c r="AA344" i="1"/>
  <c r="AK344" i="1" s="1"/>
  <c r="AA511" i="1"/>
  <c r="AK511" i="1" s="1"/>
  <c r="Z511" i="1"/>
  <c r="Z63" i="1"/>
  <c r="AA63" i="1"/>
  <c r="AK63" i="1" s="1"/>
  <c r="AA836" i="1"/>
  <c r="AK836" i="1" s="1"/>
  <c r="Z836" i="1"/>
  <c r="Z621" i="1"/>
  <c r="AA621" i="1"/>
  <c r="AK621" i="1" s="1"/>
  <c r="Z365" i="1"/>
  <c r="AA365" i="1"/>
  <c r="AK365" i="1" s="1"/>
  <c r="AA532" i="1"/>
  <c r="AK532" i="1" s="1"/>
  <c r="Z532" i="1"/>
  <c r="Z443" i="1"/>
  <c r="AA443" i="1"/>
  <c r="AK443" i="1" s="1"/>
  <c r="Z562" i="1"/>
  <c r="AA562" i="1"/>
  <c r="AK562" i="1" s="1"/>
  <c r="AB161" i="1"/>
  <c r="AB82" i="1"/>
  <c r="AB574" i="1"/>
  <c r="AB272" i="1"/>
  <c r="AB62" i="1"/>
  <c r="AB327" i="1"/>
  <c r="AB15" i="1"/>
  <c r="AB470" i="1"/>
  <c r="AJ123" i="1"/>
  <c r="AB1010" i="1"/>
  <c r="AB28" i="1"/>
  <c r="AB170" i="1"/>
  <c r="AB33" i="1"/>
  <c r="AB240" i="1"/>
  <c r="AJ274" i="1"/>
  <c r="AB92" i="1"/>
  <c r="AB311" i="1"/>
  <c r="AB20" i="1"/>
  <c r="AB215" i="1"/>
  <c r="AB204" i="1"/>
  <c r="AJ590" i="1"/>
  <c r="AB198" i="1"/>
  <c r="AB276" i="1"/>
  <c r="AB55" i="1"/>
  <c r="AB307" i="1"/>
  <c r="AB16" i="1"/>
  <c r="AB283" i="1"/>
  <c r="AB324" i="1"/>
  <c r="AB271" i="1"/>
  <c r="AB598" i="1"/>
  <c r="AJ160" i="1"/>
  <c r="AB304" i="1"/>
  <c r="AB284" i="1"/>
  <c r="AB115" i="1"/>
  <c r="AJ35" i="1"/>
  <c r="AB48" i="1"/>
  <c r="AJ104" i="1"/>
  <c r="AB406" i="1"/>
  <c r="AB18" i="1"/>
  <c r="AB486" i="1"/>
  <c r="AB302" i="1"/>
  <c r="AB291" i="1"/>
  <c r="AB402" i="1"/>
  <c r="AB159" i="1"/>
  <c r="AJ268" i="1"/>
  <c r="AB482" i="1"/>
  <c r="AB58" i="1"/>
  <c r="AB139" i="1"/>
  <c r="AB183" i="1"/>
  <c r="AB78" i="1"/>
  <c r="AB211" i="1"/>
  <c r="AB187" i="1"/>
  <c r="AB606" i="1"/>
  <c r="AB102" i="1"/>
  <c r="AJ114" i="1"/>
  <c r="AB214" i="1"/>
  <c r="AB295" i="1"/>
  <c r="AB490" i="1"/>
  <c r="AJ350" i="1"/>
  <c r="AB260" i="1"/>
  <c r="AB27" i="1"/>
  <c r="AJ246" i="1"/>
  <c r="AJ234" i="1"/>
  <c r="AB414" i="1"/>
  <c r="AB326" i="1"/>
  <c r="AB167" i="1"/>
  <c r="AB498" i="1"/>
  <c r="AB386" i="1"/>
  <c r="AB259" i="1"/>
  <c r="AB614" i="1"/>
  <c r="AB278" i="1"/>
  <c r="AJ510" i="1"/>
  <c r="AJ195" i="1"/>
  <c r="AJ251" i="1"/>
  <c r="AB196" i="1"/>
  <c r="AB111" i="1"/>
  <c r="AB314" i="1"/>
  <c r="AB454" i="1"/>
  <c r="AJ163" i="1"/>
  <c r="AB23" i="1"/>
  <c r="AB38" i="1"/>
  <c r="AB218" i="1"/>
  <c r="AJ68" i="1"/>
  <c r="AB71" i="1"/>
  <c r="AB289" i="1"/>
  <c r="AB178" i="1"/>
  <c r="AB83" i="1"/>
  <c r="AB226" i="1"/>
  <c r="AB334" i="1"/>
  <c r="AB286" i="1"/>
  <c r="AB514" i="1"/>
  <c r="AB140" i="1"/>
  <c r="AB228" i="1"/>
  <c r="AB100" i="1"/>
  <c r="AB270" i="1"/>
  <c r="AB30" i="1"/>
  <c r="AB502" i="1"/>
  <c r="AB374" i="1"/>
  <c r="AB86" i="1"/>
  <c r="AB335" i="1"/>
  <c r="AB74" i="1"/>
  <c r="AB256" i="1"/>
  <c r="AB174" i="1"/>
  <c r="AB14" i="1"/>
  <c r="AB244" i="1"/>
  <c r="AJ70" i="1"/>
  <c r="AB586" i="1"/>
  <c r="AJ267" i="1"/>
  <c r="AB200" i="1"/>
  <c r="AB224" i="1"/>
  <c r="AB202" i="1"/>
  <c r="AB478" i="1"/>
  <c r="AB207" i="1"/>
  <c r="AB526" i="1"/>
  <c r="AB116" i="1"/>
  <c r="AB107" i="1"/>
  <c r="AB263" i="1"/>
  <c r="AB42" i="1"/>
  <c r="AB398" i="1"/>
  <c r="AB318" i="1"/>
  <c r="AJ558" i="1"/>
  <c r="AB257" i="1"/>
  <c r="AB212" i="1"/>
  <c r="AB124" i="1"/>
  <c r="AB430" i="1"/>
  <c r="AB84" i="1"/>
  <c r="AB51" i="1"/>
  <c r="AB235" i="1"/>
  <c r="AB354" i="1"/>
  <c r="AB168" i="1"/>
  <c r="AB186" i="1"/>
  <c r="AB118" i="1"/>
  <c r="AB12" i="1"/>
  <c r="AB190" i="1"/>
  <c r="AB279" i="1"/>
  <c r="AB39" i="1"/>
  <c r="AB225" i="1"/>
  <c r="AB72" i="1"/>
  <c r="AB131" i="1"/>
  <c r="AB151" i="1"/>
  <c r="AB300" i="1"/>
  <c r="AB239" i="1"/>
  <c r="AB252" i="1"/>
  <c r="AB630" i="1"/>
  <c r="AB179" i="1"/>
  <c r="AB40" i="1"/>
  <c r="AB458" i="1"/>
  <c r="AB128" i="1"/>
  <c r="AB96" i="1"/>
  <c r="AB342" i="1"/>
  <c r="AB370" i="1"/>
  <c r="AB340" i="1"/>
  <c r="AB328" i="1"/>
  <c r="AB142" i="1"/>
  <c r="AJ135" i="1"/>
  <c r="AB339" i="1"/>
  <c r="AB90" i="1"/>
  <c r="AB158" i="1"/>
  <c r="AB298" i="1"/>
  <c r="AB554" i="1"/>
  <c r="AB610" i="1"/>
  <c r="AB79" i="1"/>
  <c r="AJ219" i="1" l="1"/>
  <c r="AB219" i="1"/>
  <c r="AJ310" i="1"/>
  <c r="AB310" i="1"/>
  <c r="AB106" i="1"/>
  <c r="AJ106" i="1"/>
  <c r="AB150" i="1"/>
  <c r="AJ150" i="1"/>
  <c r="AB134" i="1"/>
  <c r="AJ134" i="1"/>
  <c r="AB54" i="1"/>
  <c r="AJ54" i="1"/>
  <c r="AJ331" i="1"/>
  <c r="AB331" i="1"/>
  <c r="AJ578" i="1"/>
  <c r="AB578" i="1"/>
  <c r="AJ622" i="1"/>
  <c r="AB622" i="1"/>
  <c r="AB362" i="1"/>
  <c r="AJ362" i="1"/>
  <c r="AJ230" i="1"/>
  <c r="AB230" i="1"/>
  <c r="AJ306" i="1"/>
  <c r="AB306" i="1"/>
  <c r="AJ126" i="1"/>
  <c r="AB126" i="1"/>
  <c r="AB34" i="1"/>
  <c r="AJ34" i="1"/>
  <c r="AB582" i="1"/>
  <c r="AJ418" i="1"/>
  <c r="AB418" i="1"/>
  <c r="AB462" i="1"/>
  <c r="AJ462" i="1"/>
  <c r="AJ446" i="1"/>
  <c r="AB446" i="1"/>
  <c r="AJ522" i="1"/>
  <c r="AB522" i="1"/>
  <c r="AJ206" i="1"/>
  <c r="AB206" i="1"/>
  <c r="AB250" i="1"/>
  <c r="AJ250" i="1"/>
  <c r="AB546" i="1"/>
  <c r="AJ546" i="1"/>
  <c r="AJ534" i="1"/>
  <c r="AB534" i="1"/>
  <c r="AJ136" i="1"/>
  <c r="AB136" i="1"/>
  <c r="AJ438" i="1"/>
  <c r="AB438" i="1"/>
  <c r="AJ65" i="1"/>
  <c r="AB65" i="1"/>
  <c r="AB258" i="1"/>
  <c r="AJ258" i="1"/>
  <c r="AJ518" i="1"/>
  <c r="AB518" i="1"/>
  <c r="AB75" i="1"/>
  <c r="AJ75" i="1"/>
  <c r="AJ292" i="1"/>
  <c r="AB292" i="1"/>
  <c r="AB542" i="1"/>
  <c r="AJ542" i="1"/>
  <c r="AJ618" i="1"/>
  <c r="AB618" i="1"/>
  <c r="AJ60" i="1"/>
  <c r="AB60" i="1"/>
  <c r="AJ308" i="1"/>
  <c r="AB308" i="1"/>
  <c r="AB210" i="1"/>
  <c r="AJ210" i="1"/>
  <c r="AB243" i="1"/>
  <c r="AJ243" i="1"/>
  <c r="AJ47" i="1"/>
  <c r="AB47" i="1"/>
  <c r="AJ266" i="1"/>
  <c r="AB266" i="1"/>
  <c r="AB222" i="1"/>
  <c r="AJ222" i="1"/>
  <c r="AB52" i="1"/>
  <c r="AJ52" i="1"/>
  <c r="AJ192" i="1"/>
  <c r="AB192" i="1"/>
  <c r="AB193" i="1"/>
  <c r="AJ193" i="1"/>
  <c r="AJ366" i="1"/>
  <c r="AB366" i="1"/>
  <c r="AJ191" i="1"/>
  <c r="AB191" i="1"/>
  <c r="AJ336" i="1"/>
  <c r="AB336" i="1"/>
  <c r="AJ32" i="1"/>
  <c r="AB32" i="1"/>
  <c r="AB76" i="1"/>
  <c r="AJ76" i="1"/>
  <c r="AB194" i="1"/>
  <c r="AJ194" i="1"/>
  <c r="AJ288" i="1"/>
  <c r="AB288" i="1"/>
  <c r="AJ332" i="1"/>
  <c r="AB332" i="1"/>
  <c r="AK220" i="1"/>
  <c r="AB220" i="1"/>
  <c r="AB466" i="1"/>
  <c r="AJ466" i="1"/>
  <c r="X7" i="1"/>
  <c r="Z7" i="1" s="1"/>
  <c r="AB172" i="1"/>
  <c r="AJ59" i="1"/>
  <c r="AB59" i="1"/>
  <c r="AB132" i="1"/>
  <c r="AJ132" i="1"/>
  <c r="AB176" i="1"/>
  <c r="AJ176" i="1"/>
  <c r="AJ322" i="1"/>
  <c r="AB322" i="1"/>
  <c r="AB236" i="1"/>
  <c r="AJ236" i="1"/>
  <c r="AJ148" i="1"/>
  <c r="AB148" i="1"/>
  <c r="AB156" i="1"/>
  <c r="AJ156" i="1"/>
  <c r="AJ232" i="1"/>
  <c r="AB232" i="1"/>
  <c r="AJ394" i="1"/>
  <c r="AB394" i="1"/>
  <c r="AJ36" i="1"/>
  <c r="AB36" i="1"/>
  <c r="AB303" i="1"/>
  <c r="AJ303" i="1"/>
  <c r="AJ43" i="1"/>
  <c r="AB43" i="1"/>
  <c r="AJ87" i="1"/>
  <c r="AB87" i="1"/>
  <c r="AJ103" i="1"/>
  <c r="AB103" i="1"/>
  <c r="AJ147" i="1"/>
  <c r="AB147" i="1"/>
  <c r="AJ422" i="1"/>
  <c r="AB422" i="1"/>
  <c r="AB67" i="1"/>
  <c r="AJ67" i="1"/>
  <c r="AJ143" i="1"/>
  <c r="AB143" i="1"/>
  <c r="AJ80" i="1"/>
  <c r="AB80" i="1"/>
  <c r="AJ227" i="1"/>
  <c r="AB227" i="1"/>
  <c r="AB144" i="1"/>
  <c r="AJ144" i="1"/>
  <c r="AB154" i="1"/>
  <c r="AJ154" i="1"/>
  <c r="AB315" i="1"/>
  <c r="AJ315" i="1"/>
  <c r="AB323" i="1"/>
  <c r="AJ323" i="1"/>
  <c r="AB203" i="1"/>
  <c r="AJ203" i="1"/>
  <c r="AB247" i="1"/>
  <c r="AJ247" i="1"/>
  <c r="AK382" i="1"/>
  <c r="AB382" i="1"/>
  <c r="AB199" i="1"/>
  <c r="AJ199" i="1"/>
  <c r="AJ162" i="1"/>
  <c r="AB162" i="1"/>
  <c r="AJ50" i="1"/>
  <c r="AB50" i="1"/>
  <c r="AJ299" i="1"/>
  <c r="AB299" i="1"/>
  <c r="AJ175" i="1"/>
  <c r="AB175" i="1"/>
  <c r="AJ110" i="1"/>
  <c r="AB110" i="1"/>
  <c r="AJ316" i="1"/>
  <c r="AB316" i="1"/>
  <c r="AB916" i="1"/>
  <c r="AJ916" i="1"/>
  <c r="AJ829" i="1"/>
  <c r="AB829" i="1"/>
  <c r="AB596" i="1"/>
  <c r="AJ596" i="1"/>
  <c r="AJ513" i="1"/>
  <c r="AB513" i="1"/>
  <c r="AJ491" i="1"/>
  <c r="AB491" i="1"/>
  <c r="AJ245" i="1"/>
  <c r="AB245" i="1"/>
  <c r="AJ631" i="1"/>
  <c r="AB631" i="1"/>
  <c r="AJ641" i="1"/>
  <c r="AB641" i="1"/>
  <c r="AJ971" i="1"/>
  <c r="AB971" i="1"/>
  <c r="AJ543" i="1"/>
  <c r="AB543" i="1"/>
  <c r="AB387" i="1"/>
  <c r="AJ387" i="1"/>
  <c r="AJ265" i="1"/>
  <c r="AB265" i="1"/>
  <c r="AJ917" i="1"/>
  <c r="AB917" i="1"/>
  <c r="AJ778" i="1"/>
  <c r="AB778" i="1"/>
  <c r="AJ343" i="1"/>
  <c r="AB343" i="1"/>
  <c r="AJ655" i="1"/>
  <c r="AB655" i="1"/>
  <c r="AB1011" i="1"/>
  <c r="AJ1011" i="1"/>
  <c r="AJ719" i="1"/>
  <c r="AB719" i="1"/>
  <c r="AJ408" i="1"/>
  <c r="AB408" i="1"/>
  <c r="AJ419" i="1"/>
  <c r="AB419" i="1"/>
  <c r="AJ597" i="1"/>
  <c r="AB597" i="1"/>
  <c r="AB654" i="1"/>
  <c r="AJ654" i="1"/>
  <c r="AJ662" i="1"/>
  <c r="AB662" i="1"/>
  <c r="AB907" i="1"/>
  <c r="AJ907" i="1"/>
  <c r="AJ795" i="1"/>
  <c r="AB795" i="1"/>
  <c r="AJ461" i="1"/>
  <c r="AB461" i="1"/>
  <c r="AB440" i="1"/>
  <c r="AJ440" i="1"/>
  <c r="AJ285" i="1"/>
  <c r="AB285" i="1"/>
  <c r="AJ495" i="1"/>
  <c r="AB495" i="1"/>
  <c r="AJ686" i="1"/>
  <c r="AB686" i="1"/>
  <c r="AJ713" i="1"/>
  <c r="AB713" i="1"/>
  <c r="AB845" i="1"/>
  <c r="AJ845" i="1"/>
  <c r="AB826" i="1"/>
  <c r="AJ826" i="1"/>
  <c r="AJ899" i="1"/>
  <c r="AB899" i="1"/>
  <c r="AB499" i="1"/>
  <c r="AJ499" i="1"/>
  <c r="AB571" i="1"/>
  <c r="AJ571" i="1"/>
  <c r="AJ145" i="1"/>
  <c r="AB145" i="1"/>
  <c r="AB233" i="1"/>
  <c r="AJ233" i="1"/>
  <c r="AJ592" i="1"/>
  <c r="AB592" i="1"/>
  <c r="AJ863" i="1"/>
  <c r="AB863" i="1"/>
  <c r="AB221" i="1"/>
  <c r="AJ221" i="1"/>
  <c r="AJ460" i="1"/>
  <c r="AB460" i="1"/>
  <c r="AJ763" i="1"/>
  <c r="AB763" i="1"/>
  <c r="AJ347" i="1"/>
  <c r="AB347" i="1"/>
  <c r="AB652" i="1"/>
  <c r="AJ652" i="1"/>
  <c r="AJ504" i="1"/>
  <c r="AB504" i="1"/>
  <c r="AJ515" i="1"/>
  <c r="AB515" i="1"/>
  <c r="AJ312" i="1"/>
  <c r="AB312" i="1"/>
  <c r="AJ548" i="1"/>
  <c r="AB548" i="1"/>
  <c r="AB375" i="1"/>
  <c r="AJ375" i="1"/>
  <c r="AB948" i="1"/>
  <c r="AJ948" i="1"/>
  <c r="AJ720" i="1"/>
  <c r="AB720" i="1"/>
  <c r="AJ750" i="1"/>
  <c r="AB750" i="1"/>
  <c r="AJ783" i="1"/>
  <c r="AB783" i="1"/>
  <c r="AJ956" i="1"/>
  <c r="AB956" i="1"/>
  <c r="AJ25" i="1"/>
  <c r="AB25" i="1"/>
  <c r="AJ547" i="1"/>
  <c r="AB547" i="1"/>
  <c r="AB29" i="1"/>
  <c r="AJ29" i="1"/>
  <c r="AJ121" i="1"/>
  <c r="AB121" i="1"/>
  <c r="AJ120" i="1"/>
  <c r="AB120" i="1"/>
  <c r="AJ808" i="1"/>
  <c r="AB808" i="1"/>
  <c r="AJ658" i="1"/>
  <c r="AB658" i="1"/>
  <c r="AJ1007" i="1"/>
  <c r="AB1007" i="1"/>
  <c r="AJ690" i="1"/>
  <c r="AB690" i="1"/>
  <c r="AB946" i="1"/>
  <c r="AJ946" i="1"/>
  <c r="AJ985" i="1"/>
  <c r="AB985" i="1"/>
  <c r="AB281" i="1"/>
  <c r="AJ281" i="1"/>
  <c r="AJ770" i="1"/>
  <c r="AB770" i="1"/>
  <c r="AJ921" i="1"/>
  <c r="AB921" i="1"/>
  <c r="AJ445" i="1"/>
  <c r="AB445" i="1"/>
  <c r="AJ986" i="1"/>
  <c r="AB986" i="1"/>
  <c r="AB809" i="1"/>
  <c r="AJ809" i="1"/>
  <c r="AB101" i="1"/>
  <c r="AJ101" i="1"/>
  <c r="AJ612" i="1"/>
  <c r="AB612" i="1"/>
  <c r="AJ884" i="1"/>
  <c r="AB884" i="1"/>
  <c r="AJ968" i="1"/>
  <c r="AB968" i="1"/>
  <c r="AJ563" i="1"/>
  <c r="AB563" i="1"/>
  <c r="AJ677" i="1"/>
  <c r="AB677" i="1"/>
  <c r="AJ728" i="1"/>
  <c r="AB728" i="1"/>
  <c r="AJ760" i="1"/>
  <c r="AB760" i="1"/>
  <c r="AB634" i="1"/>
  <c r="AJ634" i="1"/>
  <c r="AB651" i="1"/>
  <c r="AJ651" i="1"/>
  <c r="AB464" i="1"/>
  <c r="AJ464" i="1"/>
  <c r="AJ73" i="1"/>
  <c r="AB73" i="1"/>
  <c r="AB701" i="1"/>
  <c r="AJ701" i="1"/>
  <c r="AB890" i="1"/>
  <c r="AJ890" i="1"/>
  <c r="AJ640" i="1"/>
  <c r="AB640" i="1"/>
  <c r="AJ600" i="1"/>
  <c r="AB600" i="1"/>
  <c r="AJ587" i="1"/>
  <c r="AB587" i="1"/>
  <c r="AJ878" i="1"/>
  <c r="AB878" i="1"/>
  <c r="AJ649" i="1"/>
  <c r="AB649" i="1"/>
  <c r="AB993" i="1"/>
  <c r="AJ993" i="1"/>
  <c r="AJ441" i="1"/>
  <c r="AB441" i="1"/>
  <c r="AB452" i="1"/>
  <c r="AJ452" i="1"/>
  <c r="AJ293" i="1"/>
  <c r="AB293" i="1"/>
  <c r="AB910" i="1"/>
  <c r="AJ910" i="1"/>
  <c r="AJ471" i="1"/>
  <c r="AB471" i="1"/>
  <c r="AJ699" i="1"/>
  <c r="AB699" i="1"/>
  <c r="AJ731" i="1"/>
  <c r="AB731" i="1"/>
  <c r="AB974" i="1"/>
  <c r="AJ974" i="1"/>
  <c r="AJ707" i="1"/>
  <c r="AB707" i="1"/>
  <c r="AJ539" i="1"/>
  <c r="AB539" i="1"/>
  <c r="AB248" i="1"/>
  <c r="AJ248" i="1"/>
  <c r="AJ529" i="1"/>
  <c r="AB529" i="1"/>
  <c r="AJ540" i="1"/>
  <c r="AB540" i="1"/>
  <c r="AB384" i="1"/>
  <c r="AJ384" i="1"/>
  <c r="AB395" i="1"/>
  <c r="AJ395" i="1"/>
  <c r="AJ573" i="1"/>
  <c r="AB573" i="1"/>
  <c r="AB900" i="1"/>
  <c r="AJ900" i="1"/>
  <c r="AJ793" i="1"/>
  <c r="AB793" i="1"/>
  <c r="AB812" i="1"/>
  <c r="AJ812" i="1"/>
  <c r="AJ524" i="1"/>
  <c r="AB524" i="1"/>
  <c r="AB189" i="1"/>
  <c r="AJ189" i="1"/>
  <c r="AB818" i="1"/>
  <c r="AJ818" i="1"/>
  <c r="AB647" i="1"/>
  <c r="AJ647" i="1"/>
  <c r="AJ982" i="1"/>
  <c r="AB982" i="1"/>
  <c r="AB404" i="1"/>
  <c r="AJ404" i="1"/>
  <c r="AB572" i="1"/>
  <c r="AJ572" i="1"/>
  <c r="AJ583" i="1"/>
  <c r="AB583" i="1"/>
  <c r="AB605" i="1"/>
  <c r="AJ605" i="1"/>
  <c r="AB616" i="1"/>
  <c r="AJ616" i="1"/>
  <c r="AJ932" i="1"/>
  <c r="AB932" i="1"/>
  <c r="AJ744" i="1"/>
  <c r="AB744" i="1"/>
  <c r="AJ925" i="1"/>
  <c r="AB925" i="1"/>
  <c r="AB361" i="1"/>
  <c r="AJ361" i="1"/>
  <c r="AJ556" i="1"/>
  <c r="AB556" i="1"/>
  <c r="AB393" i="1"/>
  <c r="AJ393" i="1"/>
  <c r="AJ1000" i="1"/>
  <c r="AB1000" i="1"/>
  <c r="AJ903" i="1"/>
  <c r="AB903" i="1"/>
  <c r="AJ348" i="1"/>
  <c r="AB348" i="1"/>
  <c r="AB359" i="1"/>
  <c r="AJ359" i="1"/>
  <c r="AB680" i="1"/>
  <c r="AJ680" i="1"/>
  <c r="AJ173" i="1"/>
  <c r="AB173" i="1"/>
  <c r="AJ706" i="1"/>
  <c r="AB706" i="1"/>
  <c r="AB801" i="1"/>
  <c r="AJ801" i="1"/>
  <c r="AJ909" i="1"/>
  <c r="AB909" i="1"/>
  <c r="AJ953" i="1"/>
  <c r="AB953" i="1"/>
  <c r="AB855" i="1"/>
  <c r="AJ855" i="1"/>
  <c r="AB379" i="1"/>
  <c r="AJ379" i="1"/>
  <c r="AJ557" i="1"/>
  <c r="AB557" i="1"/>
  <c r="AB380" i="1"/>
  <c r="AJ380" i="1"/>
  <c r="AJ391" i="1"/>
  <c r="AB391" i="1"/>
  <c r="AB209" i="1"/>
  <c r="AJ209" i="1"/>
  <c r="AJ297" i="1"/>
  <c r="AB297" i="1"/>
  <c r="AJ503" i="1"/>
  <c r="AB503" i="1"/>
  <c r="AJ926" i="1"/>
  <c r="AB926" i="1"/>
  <c r="AJ889" i="1"/>
  <c r="AB889" i="1"/>
  <c r="AJ996" i="1"/>
  <c r="AB996" i="1"/>
  <c r="AJ689" i="1"/>
  <c r="AB689" i="1"/>
  <c r="AJ501" i="1"/>
  <c r="AB501" i="1"/>
  <c r="AJ623" i="1"/>
  <c r="AB623" i="1"/>
  <c r="AJ951" i="1"/>
  <c r="AB951" i="1"/>
  <c r="AB991" i="1"/>
  <c r="AJ991" i="1"/>
  <c r="AJ717" i="1"/>
  <c r="AB717" i="1"/>
  <c r="AB663" i="1"/>
  <c r="AJ663" i="1"/>
  <c r="AJ442" i="1"/>
  <c r="AB442" i="1"/>
  <c r="AJ957" i="1"/>
  <c r="AB957" i="1"/>
  <c r="AJ479" i="1"/>
  <c r="AB479" i="1"/>
  <c r="AB841" i="1"/>
  <c r="AJ841" i="1"/>
  <c r="AJ908" i="1"/>
  <c r="AB908" i="1"/>
  <c r="AB933" i="1"/>
  <c r="AJ933" i="1"/>
  <c r="AB967" i="1"/>
  <c r="AJ967" i="1"/>
  <c r="AJ709" i="1"/>
  <c r="AB709" i="1"/>
  <c r="AJ53" i="1"/>
  <c r="AB53" i="1"/>
  <c r="AJ646" i="1"/>
  <c r="AB646" i="1"/>
  <c r="AJ803" i="1"/>
  <c r="AB803" i="1"/>
  <c r="AJ475" i="1"/>
  <c r="AB475" i="1"/>
  <c r="AJ773" i="1"/>
  <c r="AB773" i="1"/>
  <c r="AJ879" i="1"/>
  <c r="AB879" i="1"/>
  <c r="AJ253" i="1"/>
  <c r="AB253" i="1"/>
  <c r="AJ969" i="1"/>
  <c r="AB969" i="1"/>
  <c r="AJ742" i="1"/>
  <c r="AB742" i="1"/>
  <c r="AJ992" i="1"/>
  <c r="AB992" i="1"/>
  <c r="AJ930" i="1"/>
  <c r="AB930" i="1"/>
  <c r="AJ984" i="1"/>
  <c r="AB984" i="1"/>
  <c r="AJ653" i="1"/>
  <c r="AB653" i="1"/>
  <c r="AJ865" i="1"/>
  <c r="AB865" i="1"/>
  <c r="AB822" i="1"/>
  <c r="AJ822" i="1"/>
  <c r="AB938" i="1"/>
  <c r="AJ938" i="1"/>
  <c r="AJ790" i="1"/>
  <c r="AB790" i="1"/>
  <c r="AJ970" i="1"/>
  <c r="AB970" i="1"/>
  <c r="AJ376" i="1"/>
  <c r="AB376" i="1"/>
  <c r="AJ443" i="1"/>
  <c r="AB443" i="1"/>
  <c r="AJ477" i="1"/>
  <c r="AB477" i="1"/>
  <c r="AJ185" i="1"/>
  <c r="AB185" i="1"/>
  <c r="AJ407" i="1"/>
  <c r="AB407" i="1"/>
  <c r="AJ902" i="1"/>
  <c r="AB902" i="1"/>
  <c r="AJ897" i="1"/>
  <c r="AB897" i="1"/>
  <c r="AJ741" i="1"/>
  <c r="AB741" i="1"/>
  <c r="AB873" i="1"/>
  <c r="AJ873" i="1"/>
  <c r="AJ683" i="1"/>
  <c r="AB683" i="1"/>
  <c r="AJ667" i="1"/>
  <c r="AB667" i="1"/>
  <c r="AJ743" i="1"/>
  <c r="AB743" i="1"/>
  <c r="AB978" i="1"/>
  <c r="AJ978" i="1"/>
  <c r="AJ45" i="1"/>
  <c r="AB45" i="1"/>
  <c r="AJ692" i="1"/>
  <c r="AB692" i="1"/>
  <c r="AB576" i="1"/>
  <c r="AJ576" i="1"/>
  <c r="AJ506" i="1"/>
  <c r="AB506" i="1"/>
  <c r="AJ609" i="1"/>
  <c r="AB609" i="1"/>
  <c r="AJ766" i="1"/>
  <c r="AB766" i="1"/>
  <c r="AJ834" i="1"/>
  <c r="AB834" i="1"/>
  <c r="AB678" i="1"/>
  <c r="AJ678" i="1"/>
  <c r="AJ848" i="1"/>
  <c r="AB848" i="1"/>
  <c r="AJ691" i="1"/>
  <c r="AB691" i="1"/>
  <c r="AB730" i="1"/>
  <c r="AJ730" i="1"/>
  <c r="AB997" i="1"/>
  <c r="AJ997" i="1"/>
  <c r="AB947" i="1"/>
  <c r="AJ947" i="1"/>
  <c r="AJ325" i="1"/>
  <c r="AB325" i="1"/>
  <c r="AJ429" i="1"/>
  <c r="AB429" i="1"/>
  <c r="AJ213" i="1"/>
  <c r="AB213" i="1"/>
  <c r="AB301" i="1"/>
  <c r="AJ301" i="1"/>
  <c r="AJ223" i="1"/>
  <c r="AB223" i="1"/>
  <c r="AJ463" i="1"/>
  <c r="AB463" i="1"/>
  <c r="AJ798" i="1"/>
  <c r="AB798" i="1"/>
  <c r="AJ761" i="1"/>
  <c r="AB761" i="1"/>
  <c r="AJ780" i="1"/>
  <c r="AB780" i="1"/>
  <c r="AJ396" i="1"/>
  <c r="AB396" i="1"/>
  <c r="AB439" i="1"/>
  <c r="AJ439" i="1"/>
  <c r="AJ681" i="1"/>
  <c r="AB681" i="1"/>
  <c r="AJ918" i="1"/>
  <c r="AB918" i="1"/>
  <c r="AJ241" i="1"/>
  <c r="AB241" i="1"/>
  <c r="AJ567" i="1"/>
  <c r="AB567" i="1"/>
  <c r="AJ694" i="1"/>
  <c r="AB694" i="1"/>
  <c r="AJ937" i="1"/>
  <c r="AB937" i="1"/>
  <c r="AJ922" i="1"/>
  <c r="AB922" i="1"/>
  <c r="AB13" i="1"/>
  <c r="AJ13" i="1"/>
  <c r="AJ688" i="1"/>
  <c r="AB688" i="1"/>
  <c r="AJ474" i="1"/>
  <c r="AB474" i="1"/>
  <c r="AJ129" i="1"/>
  <c r="AB129" i="1"/>
  <c r="AB117" i="1"/>
  <c r="AJ117" i="1"/>
  <c r="AB638" i="1"/>
  <c r="AJ638" i="1"/>
  <c r="AB639" i="1"/>
  <c r="AJ639" i="1"/>
  <c r="AJ1008" i="1"/>
  <c r="AB1008" i="1"/>
  <c r="AB675" i="1"/>
  <c r="AJ675" i="1"/>
  <c r="AJ603" i="1"/>
  <c r="AB603" i="1"/>
  <c r="AJ378" i="1"/>
  <c r="AB378" i="1"/>
  <c r="AJ313" i="1"/>
  <c r="AB313" i="1"/>
  <c r="AJ664" i="1"/>
  <c r="AB664" i="1"/>
  <c r="AJ381" i="1"/>
  <c r="AB381" i="1"/>
  <c r="AB392" i="1"/>
  <c r="AJ392" i="1"/>
  <c r="AJ806" i="1"/>
  <c r="AB806" i="1"/>
  <c r="AB820" i="1"/>
  <c r="AJ820" i="1"/>
  <c r="AJ329" i="1"/>
  <c r="AB329" i="1"/>
  <c r="AJ184" i="1"/>
  <c r="AB184" i="1"/>
  <c r="AB871" i="1"/>
  <c r="AJ871" i="1"/>
  <c r="AJ687" i="1"/>
  <c r="AB687" i="1"/>
  <c r="AJ736" i="1"/>
  <c r="AB736" i="1"/>
  <c r="AJ536" i="1"/>
  <c r="AB536" i="1"/>
  <c r="AJ569" i="1"/>
  <c r="AB569" i="1"/>
  <c r="AB787" i="1"/>
  <c r="AJ787" i="1"/>
  <c r="AJ913" i="1"/>
  <c r="AB913" i="1"/>
  <c r="AJ962" i="1"/>
  <c r="AB962" i="1"/>
  <c r="AB432" i="1"/>
  <c r="AJ432" i="1"/>
  <c r="AB943" i="1"/>
  <c r="AJ943" i="1"/>
  <c r="AB61" i="1"/>
  <c r="AJ61" i="1"/>
  <c r="AJ624" i="1"/>
  <c r="AB624" i="1"/>
  <c r="AJ423" i="1"/>
  <c r="AB423" i="1"/>
  <c r="AJ999" i="1"/>
  <c r="AB999" i="1"/>
  <c r="AJ456" i="1"/>
  <c r="AB456" i="1"/>
  <c r="AJ853" i="1"/>
  <c r="AB853" i="1"/>
  <c r="AB815" i="1"/>
  <c r="AJ815" i="1"/>
  <c r="AJ752" i="1"/>
  <c r="AB752" i="1"/>
  <c r="AJ538" i="1"/>
  <c r="AB538" i="1"/>
  <c r="AJ49" i="1"/>
  <c r="AB49" i="1"/>
  <c r="AB346" i="1"/>
  <c r="AJ346" i="1"/>
  <c r="AJ601" i="1"/>
  <c r="AB601" i="1"/>
  <c r="AJ881" i="1"/>
  <c r="AB881" i="1"/>
  <c r="AJ602" i="1"/>
  <c r="AB602" i="1"/>
  <c r="AJ944" i="1"/>
  <c r="AB944" i="1"/>
  <c r="AJ735" i="1"/>
  <c r="AB735" i="1"/>
  <c r="AJ177" i="1"/>
  <c r="AB177" i="1"/>
  <c r="AB619" i="1"/>
  <c r="AJ619" i="1"/>
  <c r="AB810" i="1"/>
  <c r="AJ810" i="1"/>
  <c r="AB451" i="1"/>
  <c r="AJ451" i="1"/>
  <c r="AJ708" i="1"/>
  <c r="AB708" i="1"/>
  <c r="AJ383" i="1"/>
  <c r="AB383" i="1"/>
  <c r="AJ349" i="1"/>
  <c r="AB349" i="1"/>
  <c r="AJ718" i="1"/>
  <c r="AB718" i="1"/>
  <c r="AB857" i="1"/>
  <c r="AJ857" i="1"/>
  <c r="AB882" i="1"/>
  <c r="AJ882" i="1"/>
  <c r="AJ367" i="1"/>
  <c r="AB367" i="1"/>
  <c r="AB959" i="1"/>
  <c r="AJ959" i="1"/>
  <c r="AJ703" i="1"/>
  <c r="AB703" i="1"/>
  <c r="AB355" i="1"/>
  <c r="AJ355" i="1"/>
  <c r="AB924" i="1"/>
  <c r="AJ924" i="1"/>
  <c r="AB827" i="1"/>
  <c r="AJ827" i="1"/>
  <c r="AJ611" i="1"/>
  <c r="AB611" i="1"/>
  <c r="AJ721" i="1"/>
  <c r="AB721" i="1"/>
  <c r="AJ532" i="1"/>
  <c r="AB532" i="1"/>
  <c r="AJ433" i="1"/>
  <c r="AB433" i="1"/>
  <c r="AJ444" i="1"/>
  <c r="AB444" i="1"/>
  <c r="AJ544" i="1"/>
  <c r="AB544" i="1"/>
  <c r="AB577" i="1"/>
  <c r="AJ577" i="1"/>
  <c r="AJ712" i="1"/>
  <c r="AB712" i="1"/>
  <c r="AJ746" i="1"/>
  <c r="AB746" i="1"/>
  <c r="AJ722" i="1"/>
  <c r="AB722" i="1"/>
  <c r="AJ799" i="1"/>
  <c r="AB799" i="1"/>
  <c r="AB564" i="1"/>
  <c r="AJ564" i="1"/>
  <c r="AB632" i="1"/>
  <c r="AJ632" i="1"/>
  <c r="AJ420" i="1"/>
  <c r="AB420" i="1"/>
  <c r="AJ553" i="1"/>
  <c r="AB553" i="1"/>
  <c r="AJ535" i="1"/>
  <c r="AB535" i="1"/>
  <c r="AJ673" i="1"/>
  <c r="AB673" i="1"/>
  <c r="AJ105" i="1"/>
  <c r="AB105" i="1"/>
  <c r="AJ781" i="1"/>
  <c r="AB781" i="1"/>
  <c r="AJ794" i="1"/>
  <c r="AB794" i="1"/>
  <c r="AJ839" i="1"/>
  <c r="AB839" i="1"/>
  <c r="AJ507" i="1"/>
  <c r="AB507" i="1"/>
  <c r="AJ169" i="1"/>
  <c r="AB169" i="1"/>
  <c r="AJ497" i="1"/>
  <c r="AB497" i="1"/>
  <c r="AB11" i="1"/>
  <c r="J30" i="1" s="1"/>
  <c r="L30" i="1" s="1"/>
  <c r="AJ11" i="1"/>
  <c r="AJ305" i="1"/>
  <c r="AB305" i="1"/>
  <c r="AB851" i="1"/>
  <c r="AJ851" i="1"/>
  <c r="AJ861" i="1"/>
  <c r="AB861" i="1"/>
  <c r="AB125" i="1"/>
  <c r="AJ125" i="1"/>
  <c r="AJ549" i="1"/>
  <c r="AB549" i="1"/>
  <c r="AJ979" i="1"/>
  <c r="AB979" i="1"/>
  <c r="AB875" i="1"/>
  <c r="AJ875" i="1"/>
  <c r="AJ351" i="1"/>
  <c r="AB351" i="1"/>
  <c r="AJ109" i="1"/>
  <c r="AB109" i="1"/>
  <c r="AJ830" i="1"/>
  <c r="AB830" i="1"/>
  <c r="AB642" i="1"/>
  <c r="AJ642" i="1"/>
  <c r="AJ912" i="1"/>
  <c r="AB912" i="1"/>
  <c r="AJ428" i="1"/>
  <c r="AB428" i="1"/>
  <c r="AJ867" i="1"/>
  <c r="AB867" i="1"/>
  <c r="AJ472" i="1"/>
  <c r="AB472" i="1"/>
  <c r="AB133" i="1"/>
  <c r="AJ133" i="1"/>
  <c r="AJ405" i="1"/>
  <c r="AB405" i="1"/>
  <c r="AJ825" i="1"/>
  <c r="AB825" i="1"/>
  <c r="AJ585" i="1"/>
  <c r="AB585" i="1"/>
  <c r="AB774" i="1"/>
  <c r="AJ774" i="1"/>
  <c r="AJ317" i="1"/>
  <c r="AB317" i="1"/>
  <c r="AJ920" i="1"/>
  <c r="AB920" i="1"/>
  <c r="AJ415" i="1"/>
  <c r="AB415" i="1"/>
  <c r="AJ593" i="1"/>
  <c r="AB593" i="1"/>
  <c r="AJ85" i="1"/>
  <c r="AB85" i="1"/>
  <c r="AJ789" i="1"/>
  <c r="AB789" i="1"/>
  <c r="AB915" i="1"/>
  <c r="AJ915" i="1"/>
  <c r="AJ645" i="1"/>
  <c r="AB645" i="1"/>
  <c r="AB644" i="1"/>
  <c r="AJ644" i="1"/>
  <c r="AJ521" i="1"/>
  <c r="AB521" i="1"/>
  <c r="AB758" i="1"/>
  <c r="AJ758" i="1"/>
  <c r="AJ1009" i="1"/>
  <c r="AB1009" i="1"/>
  <c r="AJ958" i="1"/>
  <c r="AB958" i="1"/>
  <c r="AJ895" i="1"/>
  <c r="AB895" i="1"/>
  <c r="AJ751" i="1"/>
  <c r="AB751" i="1"/>
  <c r="AJ931" i="1"/>
  <c r="AB931" i="1"/>
  <c r="AJ684" i="1"/>
  <c r="AB684" i="1"/>
  <c r="AJ369" i="1"/>
  <c r="AB369" i="1"/>
  <c r="AJ636" i="1"/>
  <c r="AB636" i="1"/>
  <c r="AJ740" i="1"/>
  <c r="AB740" i="1"/>
  <c r="AJ928" i="1"/>
  <c r="AB928" i="1"/>
  <c r="AJ345" i="1"/>
  <c r="AB345" i="1"/>
  <c r="AJ840" i="1"/>
  <c r="AB840" i="1"/>
  <c r="AJ919" i="1"/>
  <c r="AB919" i="1"/>
  <c r="AB568" i="1"/>
  <c r="AJ568" i="1"/>
  <c r="AJ964" i="1"/>
  <c r="AB964" i="1"/>
  <c r="AJ37" i="1"/>
  <c r="AB37" i="1"/>
  <c r="AJ715" i="1"/>
  <c r="AB715" i="1"/>
  <c r="AB545" i="1"/>
  <c r="AJ545" i="1"/>
  <c r="AB672" i="1"/>
  <c r="AJ672" i="1"/>
  <c r="AB870" i="1"/>
  <c r="AJ870" i="1"/>
  <c r="AJ941" i="1"/>
  <c r="AB941" i="1"/>
  <c r="AB833" i="1"/>
  <c r="AJ833" i="1"/>
  <c r="AJ723" i="1"/>
  <c r="AB723" i="1"/>
  <c r="AJ500" i="1"/>
  <c r="AB500" i="1"/>
  <c r="AJ364" i="1"/>
  <c r="AB364" i="1"/>
  <c r="AJ353" i="1"/>
  <c r="AB353" i="1"/>
  <c r="AB613" i="1"/>
  <c r="AJ613" i="1"/>
  <c r="AB693" i="1"/>
  <c r="AJ693" i="1"/>
  <c r="AB755" i="1"/>
  <c r="AJ755" i="1"/>
  <c r="AB842" i="1"/>
  <c r="AJ842" i="1"/>
  <c r="AJ561" i="1"/>
  <c r="AB561" i="1"/>
  <c r="AJ360" i="1"/>
  <c r="AB360" i="1"/>
  <c r="AJ874" i="1"/>
  <c r="AB874" i="1"/>
  <c r="AJ726" i="1"/>
  <c r="AB726" i="1"/>
  <c r="AJ537" i="1"/>
  <c r="AB537" i="1"/>
  <c r="AB831" i="1"/>
  <c r="AJ831" i="1"/>
  <c r="AB782" i="1"/>
  <c r="AJ782" i="1"/>
  <c r="AJ93" i="1"/>
  <c r="AB93" i="1"/>
  <c r="AJ621" i="1"/>
  <c r="AB621" i="1"/>
  <c r="AB488" i="1"/>
  <c r="AJ488" i="1"/>
  <c r="AB973" i="1"/>
  <c r="AJ973" i="1"/>
  <c r="AB455" i="1"/>
  <c r="AJ455" i="1"/>
  <c r="AB63" i="1"/>
  <c r="AJ63" i="1"/>
  <c r="AJ555" i="1"/>
  <c r="AB555" i="1"/>
  <c r="AJ399" i="1"/>
  <c r="AB399" i="1"/>
  <c r="AJ885" i="1"/>
  <c r="AB885" i="1"/>
  <c r="AJ697" i="1"/>
  <c r="AB697" i="1"/>
  <c r="AJ485" i="1"/>
  <c r="AB485" i="1"/>
  <c r="AJ846" i="1"/>
  <c r="AB846" i="1"/>
  <c r="AJ157" i="1"/>
  <c r="AB157" i="1"/>
  <c r="AB762" i="1"/>
  <c r="AJ762" i="1"/>
  <c r="AJ988" i="1"/>
  <c r="AB988" i="1"/>
  <c r="AJ961" i="1"/>
  <c r="AB961" i="1"/>
  <c r="AJ911" i="1"/>
  <c r="AB911" i="1"/>
  <c r="AJ950" i="1"/>
  <c r="AB950" i="1"/>
  <c r="AB983" i="1"/>
  <c r="AJ983" i="1"/>
  <c r="AB476" i="1"/>
  <c r="AJ476" i="1"/>
  <c r="AJ165" i="1"/>
  <c r="AB165" i="1"/>
  <c r="AB409" i="1"/>
  <c r="AJ409" i="1"/>
  <c r="AJ431" i="1"/>
  <c r="AB431" i="1"/>
  <c r="AB492" i="1"/>
  <c r="AJ492" i="1"/>
  <c r="AB934" i="1"/>
  <c r="AJ934" i="1"/>
  <c r="AJ152" i="1"/>
  <c r="AB152" i="1"/>
  <c r="AJ905" i="1"/>
  <c r="AB905" i="1"/>
  <c r="AJ859" i="1"/>
  <c r="AB859" i="1"/>
  <c r="AB998" i="1"/>
  <c r="AJ998" i="1"/>
  <c r="AJ1002" i="1"/>
  <c r="AB1002" i="1"/>
  <c r="AJ508" i="1"/>
  <c r="AB508" i="1"/>
  <c r="AJ519" i="1"/>
  <c r="AB519" i="1"/>
  <c r="AB541" i="1"/>
  <c r="AJ541" i="1"/>
  <c r="AB552" i="1"/>
  <c r="AJ552" i="1"/>
  <c r="AB866" i="1"/>
  <c r="AJ866" i="1"/>
  <c r="AB880" i="1"/>
  <c r="AJ880" i="1"/>
  <c r="AJ724" i="1"/>
  <c r="AB724" i="1"/>
  <c r="AJ732" i="1"/>
  <c r="AB732" i="1"/>
  <c r="AB779" i="1"/>
  <c r="AJ779" i="1"/>
  <c r="AJ643" i="1"/>
  <c r="AB643" i="1"/>
  <c r="AJ372" i="1"/>
  <c r="AB372" i="1"/>
  <c r="AB656" i="1"/>
  <c r="AJ656" i="1"/>
  <c r="AJ373" i="1"/>
  <c r="AB373" i="1"/>
  <c r="AJ21" i="1"/>
  <c r="AB21" i="1"/>
  <c r="AJ700" i="1"/>
  <c r="AB700" i="1"/>
  <c r="AJ584" i="1"/>
  <c r="AB584" i="1"/>
  <c r="AJ725" i="1"/>
  <c r="AB725" i="1"/>
  <c r="AJ756" i="1"/>
  <c r="AB756" i="1"/>
  <c r="AB599" i="1"/>
  <c r="AJ599" i="1"/>
  <c r="AB421" i="1"/>
  <c r="AJ421" i="1"/>
  <c r="AB940" i="1"/>
  <c r="AJ940" i="1"/>
  <c r="AB1001" i="1"/>
  <c r="AJ1001" i="1"/>
  <c r="AJ987" i="1"/>
  <c r="AB987" i="1"/>
  <c r="AJ181" i="1"/>
  <c r="AB181" i="1"/>
  <c r="AJ416" i="1"/>
  <c r="AB416" i="1"/>
  <c r="AJ427" i="1"/>
  <c r="AB427" i="1"/>
  <c r="AJ287" i="1"/>
  <c r="AB287" i="1"/>
  <c r="AB533" i="1"/>
  <c r="AJ533" i="1"/>
  <c r="AB757" i="1"/>
  <c r="AJ757" i="1"/>
  <c r="AJ788" i="1"/>
  <c r="AB788" i="1"/>
  <c r="AB796" i="1"/>
  <c r="AJ796" i="1"/>
  <c r="AB800" i="1"/>
  <c r="AJ800" i="1"/>
  <c r="AJ847" i="1"/>
  <c r="AB847" i="1"/>
  <c r="AJ849" i="1"/>
  <c r="AB849" i="1"/>
  <c r="AJ679" i="1"/>
  <c r="AB679" i="1"/>
  <c r="AB588" i="1"/>
  <c r="AJ588" i="1"/>
  <c r="AJ843" i="1"/>
  <c r="AB843" i="1"/>
  <c r="AJ436" i="1"/>
  <c r="AB436" i="1"/>
  <c r="AJ604" i="1"/>
  <c r="AB604" i="1"/>
  <c r="AJ615" i="1"/>
  <c r="AB615" i="1"/>
  <c r="AJ626" i="1"/>
  <c r="AB626" i="1"/>
  <c r="AJ637" i="1"/>
  <c r="AB637" i="1"/>
  <c r="AJ217" i="1"/>
  <c r="AB217" i="1"/>
  <c r="AJ368" i="1"/>
  <c r="AB368" i="1"/>
  <c r="AB650" i="1"/>
  <c r="AJ650" i="1"/>
  <c r="AJ635" i="1"/>
  <c r="AB635" i="1"/>
  <c r="AJ77" i="1"/>
  <c r="AB77" i="1"/>
  <c r="AJ696" i="1"/>
  <c r="AB696" i="1"/>
  <c r="AB580" i="1"/>
  <c r="AJ580" i="1"/>
  <c r="AJ591" i="1"/>
  <c r="AB591" i="1"/>
  <c r="AB319" i="1"/>
  <c r="AJ319" i="1"/>
  <c r="AJ738" i="1"/>
  <c r="AB738" i="1"/>
  <c r="AB767" i="1"/>
  <c r="AJ767" i="1"/>
  <c r="AJ523" i="1"/>
  <c r="AB523" i="1"/>
  <c r="AB727" i="1"/>
  <c r="AJ727" i="1"/>
  <c r="AJ765" i="1"/>
  <c r="AB765" i="1"/>
  <c r="AJ411" i="1"/>
  <c r="AB411" i="1"/>
  <c r="AJ994" i="1"/>
  <c r="AB994" i="1"/>
  <c r="AJ401" i="1"/>
  <c r="AB401" i="1"/>
  <c r="AB945" i="1"/>
  <c r="AJ945" i="1"/>
  <c r="AJ807" i="1"/>
  <c r="AB807" i="1"/>
  <c r="AB113" i="1"/>
  <c r="AJ113" i="1"/>
  <c r="AJ923" i="1"/>
  <c r="AB923" i="1"/>
  <c r="AJ733" i="1"/>
  <c r="AB733" i="1"/>
  <c r="AJ617" i="1"/>
  <c r="AB617" i="1"/>
  <c r="AB860" i="1"/>
  <c r="AJ860" i="1"/>
  <c r="AJ711" i="1"/>
  <c r="AB711" i="1"/>
  <c r="AJ702" i="1"/>
  <c r="AB702" i="1"/>
  <c r="AJ814" i="1"/>
  <c r="AB814" i="1"/>
  <c r="AJ980" i="1"/>
  <c r="AB980" i="1"/>
  <c r="AJ425" i="1"/>
  <c r="AB425" i="1"/>
  <c r="AJ509" i="1"/>
  <c r="AB509" i="1"/>
  <c r="AB942" i="1"/>
  <c r="AJ942" i="1"/>
  <c r="AJ608" i="1"/>
  <c r="AB608" i="1"/>
  <c r="AJ249" i="1"/>
  <c r="AB249" i="1"/>
  <c r="AJ44" i="1"/>
  <c r="AB44" i="1"/>
  <c r="AJ153" i="1"/>
  <c r="AB153" i="1"/>
  <c r="AJ505" i="1"/>
  <c r="AB505" i="1"/>
  <c r="AB669" i="1"/>
  <c r="AJ669" i="1"/>
  <c r="AB559" i="1"/>
  <c r="AJ559" i="1"/>
  <c r="AJ489" i="1"/>
  <c r="AB489" i="1"/>
  <c r="AB759" i="1"/>
  <c r="AJ759" i="1"/>
  <c r="AB887" i="1"/>
  <c r="AJ887" i="1"/>
  <c r="AJ333" i="1"/>
  <c r="AB333" i="1"/>
  <c r="AJ344" i="1"/>
  <c r="AB344" i="1"/>
  <c r="AJ792" i="1"/>
  <c r="AB792" i="1"/>
  <c r="AJ965" i="1"/>
  <c r="AB965" i="1"/>
  <c r="AJ872" i="1"/>
  <c r="AB872" i="1"/>
  <c r="AB749" i="1"/>
  <c r="AJ749" i="1"/>
  <c r="AJ775" i="1"/>
  <c r="AB775" i="1"/>
  <c r="AJ648" i="1"/>
  <c r="AB648" i="1"/>
  <c r="AB280" i="1"/>
  <c r="AJ280" i="1"/>
  <c r="AB141" i="1"/>
  <c r="AJ141" i="1"/>
  <c r="AB734" i="1"/>
  <c r="AJ734" i="1"/>
  <c r="AJ797" i="1"/>
  <c r="AB797" i="1"/>
  <c r="AJ560" i="1"/>
  <c r="AB560" i="1"/>
  <c r="AJ747" i="1"/>
  <c r="AB747" i="1"/>
  <c r="AJ966" i="1"/>
  <c r="AB966" i="1"/>
  <c r="AJ753" i="1"/>
  <c r="AB753" i="1"/>
  <c r="AB397" i="1"/>
  <c r="AJ397" i="1"/>
  <c r="AB465" i="1"/>
  <c r="AJ465" i="1"/>
  <c r="AJ89" i="1"/>
  <c r="AB89" i="1"/>
  <c r="AJ88" i="1"/>
  <c r="AB88" i="1"/>
  <c r="AB309" i="1"/>
  <c r="AJ309" i="1"/>
  <c r="AJ530" i="1"/>
  <c r="AB530" i="1"/>
  <c r="AJ517" i="1"/>
  <c r="AB517" i="1"/>
  <c r="AJ754" i="1"/>
  <c r="AB754" i="1"/>
  <c r="AJ771" i="1"/>
  <c r="AB771" i="1"/>
  <c r="AB935" i="1"/>
  <c r="AJ935" i="1"/>
  <c r="AB337" i="1"/>
  <c r="AJ337" i="1"/>
  <c r="AJ341" i="1"/>
  <c r="AB341" i="1"/>
  <c r="AJ352" i="1"/>
  <c r="AB352" i="1"/>
  <c r="AJ668" i="1"/>
  <c r="AB668" i="1"/>
  <c r="AJ385" i="1"/>
  <c r="AB385" i="1"/>
  <c r="AJ868" i="1"/>
  <c r="AB868" i="1"/>
  <c r="AJ620" i="1"/>
  <c r="AB620" i="1"/>
  <c r="AJ205" i="1"/>
  <c r="AB205" i="1"/>
  <c r="AB710" i="1"/>
  <c r="AJ710" i="1"/>
  <c r="AJ705" i="1"/>
  <c r="AB705" i="1"/>
  <c r="AJ17" i="1"/>
  <c r="AB17" i="1"/>
  <c r="AB813" i="1"/>
  <c r="AJ813" i="1"/>
  <c r="AJ273" i="1"/>
  <c r="AB273" i="1"/>
  <c r="AB811" i="1"/>
  <c r="AJ811" i="1"/>
  <c r="AB785" i="1"/>
  <c r="AJ785" i="1"/>
  <c r="AJ666" i="1"/>
  <c r="AB666" i="1"/>
  <c r="AB739" i="1"/>
  <c r="AJ739" i="1"/>
  <c r="AJ628" i="1"/>
  <c r="AB628" i="1"/>
  <c r="AJ629" i="1"/>
  <c r="AB629" i="1"/>
  <c r="AJ229" i="1"/>
  <c r="AB229" i="1"/>
  <c r="AB417" i="1"/>
  <c r="AJ417" i="1"/>
  <c r="AJ403" i="1"/>
  <c r="AB403" i="1"/>
  <c r="AJ893" i="1"/>
  <c r="AB893" i="1"/>
  <c r="AB737" i="1"/>
  <c r="AJ737" i="1"/>
  <c r="AJ888" i="1"/>
  <c r="AB888" i="1"/>
  <c r="AB832" i="1"/>
  <c r="AJ832" i="1"/>
  <c r="AJ819" i="1"/>
  <c r="AB819" i="1"/>
  <c r="AJ858" i="1"/>
  <c r="AB858" i="1"/>
  <c r="AB137" i="1"/>
  <c r="AJ137" i="1"/>
  <c r="AJ57" i="1"/>
  <c r="AB57" i="1"/>
  <c r="AJ483" i="1"/>
  <c r="AB483" i="1"/>
  <c r="AJ56" i="1"/>
  <c r="AB56" i="1"/>
  <c r="AB449" i="1"/>
  <c r="AJ449" i="1"/>
  <c r="AJ862" i="1"/>
  <c r="AB862" i="1"/>
  <c r="AJ844" i="1"/>
  <c r="AB844" i="1"/>
  <c r="AB659" i="1"/>
  <c r="AJ659" i="1"/>
  <c r="AJ745" i="1"/>
  <c r="AB745" i="1"/>
  <c r="AJ972" i="1"/>
  <c r="AB972" i="1"/>
  <c r="AJ955" i="1"/>
  <c r="AB955" i="1"/>
  <c r="AJ269" i="1"/>
  <c r="AB269" i="1"/>
  <c r="AJ437" i="1"/>
  <c r="AB437" i="1"/>
  <c r="AB448" i="1"/>
  <c r="AJ448" i="1"/>
  <c r="AB459" i="1"/>
  <c r="AJ459" i="1"/>
  <c r="AJ41" i="1"/>
  <c r="AB41" i="1"/>
  <c r="AJ481" i="1"/>
  <c r="AB481" i="1"/>
  <c r="AJ435" i="1"/>
  <c r="AB435" i="1"/>
  <c r="AJ791" i="1"/>
  <c r="AB791" i="1"/>
  <c r="AJ960" i="1"/>
  <c r="AB960" i="1"/>
  <c r="AJ963" i="1"/>
  <c r="AB963" i="1"/>
  <c r="AB976" i="1"/>
  <c r="AJ976" i="1"/>
  <c r="AB468" i="1"/>
  <c r="AJ468" i="1"/>
  <c r="AB570" i="1"/>
  <c r="AJ570" i="1"/>
  <c r="AJ469" i="1"/>
  <c r="AB469" i="1"/>
  <c r="AJ480" i="1"/>
  <c r="AB480" i="1"/>
  <c r="AJ197" i="1"/>
  <c r="AB197" i="1"/>
  <c r="AJ424" i="1"/>
  <c r="AB424" i="1"/>
  <c r="AJ821" i="1"/>
  <c r="AB821" i="1"/>
  <c r="AJ949" i="1"/>
  <c r="AB949" i="1"/>
  <c r="AJ990" i="1"/>
  <c r="AB990" i="1"/>
  <c r="AB896" i="1"/>
  <c r="AJ896" i="1"/>
  <c r="AJ201" i="1"/>
  <c r="AB201" i="1"/>
  <c r="AJ665" i="1"/>
  <c r="AB665" i="1"/>
  <c r="AJ981" i="1"/>
  <c r="AB981" i="1"/>
  <c r="AJ237" i="1"/>
  <c r="AB237" i="1"/>
  <c r="AB914" i="1"/>
  <c r="AJ914" i="1"/>
  <c r="AJ412" i="1"/>
  <c r="AB412" i="1"/>
  <c r="AJ989" i="1"/>
  <c r="AB989" i="1"/>
  <c r="AJ784" i="1"/>
  <c r="AB784" i="1"/>
  <c r="AJ512" i="1"/>
  <c r="AB512" i="1"/>
  <c r="AJ714" i="1"/>
  <c r="AB714" i="1"/>
  <c r="AB579" i="1"/>
  <c r="AJ579" i="1"/>
  <c r="AJ772" i="1"/>
  <c r="AB772" i="1"/>
  <c r="AJ357" i="1"/>
  <c r="AB357" i="1"/>
  <c r="AB627" i="1"/>
  <c r="AJ627" i="1"/>
  <c r="AB838" i="1"/>
  <c r="AJ838" i="1"/>
  <c r="AJ682" i="1"/>
  <c r="AB682" i="1"/>
  <c r="AJ852" i="1"/>
  <c r="AB852" i="1"/>
  <c r="AB467" i="1"/>
  <c r="AJ467" i="1"/>
  <c r="AJ685" i="1"/>
  <c r="AB685" i="1"/>
  <c r="AB589" i="1"/>
  <c r="AJ589" i="1"/>
  <c r="AJ581" i="1"/>
  <c r="AB581" i="1"/>
  <c r="AJ595" i="1"/>
  <c r="AB595" i="1"/>
  <c r="AB939" i="1"/>
  <c r="AJ939" i="1"/>
  <c r="AJ565" i="1"/>
  <c r="AB565" i="1"/>
  <c r="AJ729" i="1"/>
  <c r="AB729" i="1"/>
  <c r="AB824" i="1"/>
  <c r="AJ824" i="1"/>
  <c r="AJ975" i="1"/>
  <c r="AB975" i="1"/>
  <c r="AJ936" i="1"/>
  <c r="AB936" i="1"/>
  <c r="AB856" i="1"/>
  <c r="AJ856" i="1"/>
  <c r="AJ551" i="1"/>
  <c r="AB551" i="1"/>
  <c r="AJ457" i="1"/>
  <c r="AB457" i="1"/>
  <c r="AJ531" i="1"/>
  <c r="AB531" i="1"/>
  <c r="AB850" i="1"/>
  <c r="AJ850" i="1"/>
  <c r="AJ657" i="1"/>
  <c r="AB657" i="1"/>
  <c r="AJ447" i="1"/>
  <c r="AB447" i="1"/>
  <c r="AJ670" i="1"/>
  <c r="AB670" i="1"/>
  <c r="AJ995" i="1"/>
  <c r="AB995" i="1"/>
  <c r="AJ255" i="1"/>
  <c r="AB255" i="1"/>
  <c r="AJ400" i="1"/>
  <c r="AB400" i="1"/>
  <c r="AB562" i="1"/>
  <c r="AJ562" i="1"/>
  <c r="AJ633" i="1"/>
  <c r="AB633" i="1"/>
  <c r="AJ883" i="1"/>
  <c r="AB883" i="1"/>
  <c r="AB836" i="1"/>
  <c r="AJ836" i="1"/>
  <c r="AJ804" i="1"/>
  <c r="AB804" i="1"/>
  <c r="AB81" i="1"/>
  <c r="AJ81" i="1"/>
  <c r="AJ261" i="1"/>
  <c r="AB261" i="1"/>
  <c r="AJ511" i="1"/>
  <c r="AB511" i="1"/>
  <c r="AB660" i="1"/>
  <c r="AJ660" i="1"/>
  <c r="AJ704" i="1"/>
  <c r="AB704" i="1"/>
  <c r="AJ365" i="1"/>
  <c r="AB365" i="1"/>
  <c r="AJ377" i="1"/>
  <c r="AB377" i="1"/>
  <c r="AB388" i="1"/>
  <c r="AJ388" i="1"/>
  <c r="AJ802" i="1"/>
  <c r="AB802" i="1"/>
  <c r="AJ816" i="1"/>
  <c r="AB816" i="1"/>
  <c r="AJ528" i="1"/>
  <c r="AB528" i="1"/>
  <c r="AJ389" i="1"/>
  <c r="AB389" i="1"/>
  <c r="AB854" i="1"/>
  <c r="AJ854" i="1"/>
  <c r="AJ891" i="1"/>
  <c r="AB891" i="1"/>
  <c r="AB695" i="1"/>
  <c r="AJ695" i="1"/>
  <c r="AB817" i="1"/>
  <c r="AJ817" i="1"/>
  <c r="AJ69" i="1"/>
  <c r="AB69" i="1"/>
  <c r="AB487" i="1"/>
  <c r="AJ487" i="1"/>
  <c r="AJ520" i="1"/>
  <c r="AB520" i="1"/>
  <c r="AJ661" i="1"/>
  <c r="AB661" i="1"/>
  <c r="AJ904" i="1"/>
  <c r="AB904" i="1"/>
  <c r="AJ748" i="1"/>
  <c r="AB748" i="1"/>
  <c r="AJ929" i="1"/>
  <c r="AB929" i="1"/>
  <c r="AJ149" i="1"/>
  <c r="AB149" i="1"/>
  <c r="AJ886" i="1"/>
  <c r="AB886" i="1"/>
  <c r="AB835" i="1"/>
  <c r="AJ835" i="1"/>
  <c r="AJ1003" i="1"/>
  <c r="AB1003" i="1"/>
  <c r="AB1005" i="1"/>
  <c r="AJ1005" i="1"/>
  <c r="AJ575" i="1"/>
  <c r="AB575" i="1"/>
  <c r="AJ410" i="1"/>
  <c r="AB410" i="1"/>
  <c r="AJ363" i="1"/>
  <c r="AB363" i="1"/>
  <c r="AJ805" i="1"/>
  <c r="AB805" i="1"/>
  <c r="AB786" i="1"/>
  <c r="AJ786" i="1"/>
  <c r="AJ607" i="1"/>
  <c r="AB607" i="1"/>
  <c r="AJ594" i="1"/>
  <c r="AB594" i="1"/>
  <c r="AJ473" i="1"/>
  <c r="AB473" i="1"/>
  <c r="AB484" i="1"/>
  <c r="AJ484" i="1"/>
  <c r="AJ898" i="1"/>
  <c r="AB898" i="1"/>
  <c r="AJ837" i="1"/>
  <c r="AB837" i="1"/>
  <c r="AJ764" i="1"/>
  <c r="AB764" i="1"/>
  <c r="AJ1004" i="1"/>
  <c r="AB1004" i="1"/>
  <c r="AJ493" i="1"/>
  <c r="AB493" i="1"/>
  <c r="AJ277" i="1"/>
  <c r="AB277" i="1"/>
  <c r="AJ516" i="1"/>
  <c r="AB516" i="1"/>
  <c r="AB527" i="1"/>
  <c r="AJ527" i="1"/>
  <c r="AJ674" i="1"/>
  <c r="AB674" i="1"/>
  <c r="AJ769" i="1"/>
  <c r="AB769" i="1"/>
  <c r="AJ869" i="1"/>
  <c r="AB869" i="1"/>
  <c r="AJ877" i="1"/>
  <c r="AB877" i="1"/>
  <c r="AB823" i="1"/>
  <c r="AJ823" i="1"/>
  <c r="AJ864" i="1"/>
  <c r="AB864" i="1"/>
  <c r="AJ1006" i="1"/>
  <c r="AB1006" i="1"/>
  <c r="AB216" i="1"/>
  <c r="AJ216" i="1"/>
  <c r="AJ525" i="1"/>
  <c r="AB525" i="1"/>
  <c r="AB95" i="1"/>
  <c r="AJ95" i="1"/>
  <c r="AB894" i="1"/>
  <c r="AJ894" i="1"/>
  <c r="AJ776" i="1"/>
  <c r="AB776" i="1"/>
  <c r="AB876" i="1"/>
  <c r="AJ876" i="1"/>
  <c r="AJ906" i="1"/>
  <c r="AB906" i="1"/>
  <c r="AJ901" i="1"/>
  <c r="AB901" i="1"/>
  <c r="AJ777" i="1"/>
  <c r="AB777" i="1"/>
  <c r="AJ828" i="1"/>
  <c r="AB828" i="1"/>
  <c r="AJ927" i="1"/>
  <c r="AB927" i="1"/>
  <c r="AB371" i="1"/>
  <c r="AJ371" i="1"/>
  <c r="AJ625" i="1"/>
  <c r="AB625" i="1"/>
  <c r="AB413" i="1"/>
  <c r="AJ413" i="1"/>
  <c r="AJ453" i="1"/>
  <c r="AB453" i="1"/>
  <c r="AJ496" i="1"/>
  <c r="AB496" i="1"/>
  <c r="AJ954" i="1"/>
  <c r="AB954" i="1"/>
  <c r="AJ671" i="1"/>
  <c r="AB671" i="1"/>
  <c r="AB952" i="1"/>
  <c r="AJ952" i="1"/>
  <c r="AJ716" i="1"/>
  <c r="AB716" i="1"/>
  <c r="AJ892" i="1"/>
  <c r="AB892" i="1"/>
  <c r="AB676" i="1"/>
  <c r="AJ676" i="1"/>
  <c r="AJ768" i="1"/>
  <c r="AB768" i="1"/>
  <c r="AJ24" i="1"/>
  <c r="AB24" i="1"/>
  <c r="AB356" i="1"/>
  <c r="AJ356" i="1"/>
  <c r="AJ977" i="1"/>
  <c r="AB977" i="1"/>
  <c r="AB698" i="1"/>
  <c r="AJ698" i="1"/>
  <c r="M30" i="1"/>
</calcChain>
</file>

<file path=xl/comments1.xml><?xml version="1.0" encoding="utf-8"?>
<comments xmlns="http://schemas.openxmlformats.org/spreadsheetml/2006/main">
  <authors>
    <author>Toni</author>
  </authors>
  <commentList>
    <comment ref="D7" authorId="0" shapeId="0">
      <text>
        <r>
          <rPr>
            <b/>
            <sz val="9"/>
            <color indexed="81"/>
            <rFont val="Tahoma"/>
            <charset val="1"/>
          </rPr>
          <t>Toni:</t>
        </r>
        <r>
          <rPr>
            <sz val="9"/>
            <color indexed="81"/>
            <rFont val="Tahoma"/>
            <charset val="1"/>
          </rPr>
          <t xml:space="preserve">
del 22/12/17 al 21/12/18
</t>
        </r>
      </text>
    </comment>
    <comment ref="I7" authorId="0" shapeId="0">
      <text>
        <r>
          <rPr>
            <b/>
            <sz val="9"/>
            <color indexed="81"/>
            <rFont val="Tahoma"/>
            <charset val="1"/>
          </rPr>
          <t>Toni:</t>
        </r>
        <r>
          <rPr>
            <sz val="9"/>
            <color indexed="81"/>
            <rFont val="Tahoma"/>
            <charset val="1"/>
          </rPr>
          <t xml:space="preserve">
this is astronomical time
real time is +1h in winter
+2h in summer</t>
        </r>
      </text>
    </comment>
    <comment ref="Y10" authorId="0" shapeId="0">
      <text>
        <r>
          <rPr>
            <b/>
            <sz val="9"/>
            <color indexed="81"/>
            <rFont val="Tahoma"/>
            <charset val="1"/>
          </rPr>
          <t>Toni:</t>
        </r>
        <r>
          <rPr>
            <sz val="9"/>
            <color indexed="81"/>
            <rFont val="Tahoma"/>
            <charset val="1"/>
          </rPr>
          <t xml:space="preserve">
since vlookup only works for ascending tables
there is only one value out of 1000 that does not exist (6,10 rad) and wouldn't return a result
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Toni:</t>
        </r>
        <r>
          <rPr>
            <sz val="9"/>
            <color indexed="81"/>
            <rFont val="Tahoma"/>
            <charset val="1"/>
          </rPr>
          <t xml:space="preserve">
todo esto debe girar con la fecha</t>
        </r>
      </text>
    </comment>
  </commentList>
</comments>
</file>

<file path=xl/sharedStrings.xml><?xml version="1.0" encoding="utf-8"?>
<sst xmlns="http://schemas.openxmlformats.org/spreadsheetml/2006/main" count="1014" uniqueCount="622">
  <si>
    <t>x</t>
  </si>
  <si>
    <t>r</t>
  </si>
  <si>
    <t>theta</t>
  </si>
  <si>
    <t>y</t>
  </si>
  <si>
    <t>radius</t>
  </si>
  <si>
    <t>theta division</t>
  </si>
  <si>
    <t>Tropic angle</t>
  </si>
  <si>
    <t>deg</t>
  </si>
  <si>
    <t>rad</t>
  </si>
  <si>
    <t>Local latitude</t>
  </si>
  <si>
    <t>Place</t>
  </si>
  <si>
    <t>Equator radius</t>
  </si>
  <si>
    <t>mm</t>
  </si>
  <si>
    <t>Cancer Tropic radius</t>
  </si>
  <si>
    <t>alphaTcn</t>
  </si>
  <si>
    <t>alphaTcp</t>
  </si>
  <si>
    <t>beta</t>
  </si>
  <si>
    <t>Local coordinates</t>
  </si>
  <si>
    <t>Zenit</t>
  </si>
  <si>
    <t>alphaZ</t>
  </si>
  <si>
    <t>Yzenit</t>
  </si>
  <si>
    <t>Capricorn T radius</t>
  </si>
  <si>
    <t>Ynorth</t>
  </si>
  <si>
    <t>Ysouth</t>
  </si>
  <si>
    <t>alphaSouth</t>
  </si>
  <si>
    <t>alphaNorth</t>
  </si>
  <si>
    <t>Yavg</t>
  </si>
  <si>
    <t>Equator</t>
  </si>
  <si>
    <t>Cancer Tropic</t>
  </si>
  <si>
    <t>Capricorn Tropic</t>
  </si>
  <si>
    <t>80 deg</t>
  </si>
  <si>
    <t>0 deg</t>
  </si>
  <si>
    <t>20 deg</t>
  </si>
  <si>
    <t>40 deg</t>
  </si>
  <si>
    <t>60 deg</t>
  </si>
  <si>
    <t>ank</t>
  </si>
  <si>
    <t>Star Name</t>
  </si>
  <si>
    <t>Bayer Name</t>
  </si>
  <si>
    <t>Visual Mag.</t>
  </si>
  <si>
    <t>Abs. Mag.</t>
  </si>
  <si>
    <t>Dist. (ly)</t>
  </si>
  <si>
    <t>Spectral Type</t>
  </si>
  <si>
    <t>Lum. (Sol)</t>
  </si>
  <si>
    <t>Mass (Sol)</t>
  </si>
  <si>
    <t>Diam. (Sol)</t>
  </si>
  <si>
    <t>RA </t>
  </si>
  <si>
    <t>(hr_min)</t>
  </si>
  <si>
    <t>Dec </t>
  </si>
  <si>
    <t>(deg)</t>
  </si>
  <si>
    <t>Sirius</t>
  </si>
  <si>
    <t>Alp CMa</t>
  </si>
  <si>
    <t>-1.44</t>
  </si>
  <si>
    <t>1.45</t>
  </si>
  <si>
    <t>8.6</t>
  </si>
  <si>
    <t>A1V</t>
  </si>
  <si>
    <t>2.0</t>
  </si>
  <si>
    <t>1.7</t>
  </si>
  <si>
    <t>06h 45m</t>
  </si>
  <si>
    <t>Canopus</t>
  </si>
  <si>
    <t>Alp Car</t>
  </si>
  <si>
    <t>-0.62</t>
  </si>
  <si>
    <t>-5.53</t>
  </si>
  <si>
    <t>F0Ib</t>
  </si>
  <si>
    <t>8.5</t>
  </si>
  <si>
    <t>06h 24m</t>
  </si>
  <si>
    <t>Rigil Kent.</t>
  </si>
  <si>
    <t>Alp Cen</t>
  </si>
  <si>
    <t>-0.28c</t>
  </si>
  <si>
    <t>4.34</t>
  </si>
  <si>
    <t>4.4</t>
  </si>
  <si>
    <t>G2V+K1V</t>
  </si>
  <si>
    <t>1.5</t>
  </si>
  <si>
    <t>1.1</t>
  </si>
  <si>
    <t>1.2</t>
  </si>
  <si>
    <t>14h 40m</t>
  </si>
  <si>
    <t>Arcturus</t>
  </si>
  <si>
    <t>Alp Boo</t>
  </si>
  <si>
    <t>-0.05v</t>
  </si>
  <si>
    <t>-0.31</t>
  </si>
  <si>
    <t>36.7</t>
  </si>
  <si>
    <t>K2III</t>
  </si>
  <si>
    <t>14h 16m</t>
  </si>
  <si>
    <t>Vega</t>
  </si>
  <si>
    <t>Alp Lyr</t>
  </si>
  <si>
    <t>0.03v</t>
  </si>
  <si>
    <t>0.58</t>
  </si>
  <si>
    <t>25.3</t>
  </si>
  <si>
    <t>A0V</t>
  </si>
  <si>
    <t>2.1</t>
  </si>
  <si>
    <t>2.3</t>
  </si>
  <si>
    <t>18h 37m</t>
  </si>
  <si>
    <t>Capella</t>
  </si>
  <si>
    <t>Alp Aur</t>
  </si>
  <si>
    <t>0.08v</t>
  </si>
  <si>
    <t>-0.48</t>
  </si>
  <si>
    <t>42.2</t>
  </si>
  <si>
    <t>G5III+G0II</t>
  </si>
  <si>
    <t>2.7</t>
  </si>
  <si>
    <t>05h 17m</t>
  </si>
  <si>
    <t>Rigel</t>
  </si>
  <si>
    <t>Bet Ori</t>
  </si>
  <si>
    <t>0.18v</t>
  </si>
  <si>
    <t>-6.69</t>
  </si>
  <si>
    <t>B8Ia</t>
  </si>
  <si>
    <t>05h 15m</t>
  </si>
  <si>
    <t>Procyon</t>
  </si>
  <si>
    <t>Alp CMi</t>
  </si>
  <si>
    <t>0.40</t>
  </si>
  <si>
    <t>2.68</t>
  </si>
  <si>
    <t>11.4</t>
  </si>
  <si>
    <t>F5IV-V</t>
  </si>
  <si>
    <t>7.7</t>
  </si>
  <si>
    <t>07h 39m</t>
  </si>
  <si>
    <t>Betelgeuse</t>
  </si>
  <si>
    <t>Alp Ori</t>
  </si>
  <si>
    <t>0.45v</t>
  </si>
  <si>
    <t>-5.14</t>
  </si>
  <si>
    <t>M2Ib</t>
  </si>
  <si>
    <t>05h 55m</t>
  </si>
  <si>
    <t>Achernar</t>
  </si>
  <si>
    <t>Alp Eri</t>
  </si>
  <si>
    <t>-2.77</t>
  </si>
  <si>
    <t>B3V</t>
  </si>
  <si>
    <t>01h 38m</t>
  </si>
  <si>
    <t>Hadar</t>
  </si>
  <si>
    <t>Bet Cen</t>
  </si>
  <si>
    <t>0.61v</t>
  </si>
  <si>
    <t>-5.42</t>
  </si>
  <si>
    <t>B1III</t>
  </si>
  <si>
    <t>10.7</t>
  </si>
  <si>
    <t>14h 04m</t>
  </si>
  <si>
    <t>Altair</t>
  </si>
  <si>
    <t>Alp Aql</t>
  </si>
  <si>
    <t>0.76v</t>
  </si>
  <si>
    <t>2.20</t>
  </si>
  <si>
    <t>16.8</t>
  </si>
  <si>
    <t>A7V</t>
  </si>
  <si>
    <t>10.6</t>
  </si>
  <si>
    <t>1.8</t>
  </si>
  <si>
    <t>19h 51m</t>
  </si>
  <si>
    <t>Acrux</t>
  </si>
  <si>
    <t>Alp Cru</t>
  </si>
  <si>
    <t>0.77c</t>
  </si>
  <si>
    <t>-4.19</t>
  </si>
  <si>
    <t>B0.5IV+B1V</t>
  </si>
  <si>
    <t>?</t>
  </si>
  <si>
    <t>12h 27m</t>
  </si>
  <si>
    <t>Aldebaran</t>
  </si>
  <si>
    <t>Alp Tau</t>
  </si>
  <si>
    <t>0.87</t>
  </si>
  <si>
    <t>-0.63</t>
  </si>
  <si>
    <t>65.1</t>
  </si>
  <si>
    <t>K5III</t>
  </si>
  <si>
    <t>44.2</t>
  </si>
  <si>
    <t>04h 36m</t>
  </si>
  <si>
    <t>Spica</t>
  </si>
  <si>
    <t>Alp Vir</t>
  </si>
  <si>
    <t>0.98v</t>
  </si>
  <si>
    <t>-3.55</t>
  </si>
  <si>
    <t>B1V+B2V</t>
  </si>
  <si>
    <t>7.8</t>
  </si>
  <si>
    <t>13h 25m</t>
  </si>
  <si>
    <t>Antares</t>
  </si>
  <si>
    <t>Alp Sco</t>
  </si>
  <si>
    <t>1.06v</t>
  </si>
  <si>
    <t>-5.28</t>
  </si>
  <si>
    <t>M1Ib+B4V</t>
  </si>
  <si>
    <t>15.5</t>
  </si>
  <si>
    <t>16h 29m</t>
  </si>
  <si>
    <t>Pollux</t>
  </si>
  <si>
    <t>Bet Gem</t>
  </si>
  <si>
    <t>1.16</t>
  </si>
  <si>
    <t>1.09</t>
  </si>
  <si>
    <t>33.7</t>
  </si>
  <si>
    <t>K0III</t>
  </si>
  <si>
    <t>1.9</t>
  </si>
  <si>
    <t>07h 45m</t>
  </si>
  <si>
    <t>Fomalhaut</t>
  </si>
  <si>
    <t>Alp PsA</t>
  </si>
  <si>
    <t>1.17</t>
  </si>
  <si>
    <t>1.74</t>
  </si>
  <si>
    <t>25.1</t>
  </si>
  <si>
    <t>A3V</t>
  </si>
  <si>
    <t>17.7</t>
  </si>
  <si>
    <t>22h 58m</t>
  </si>
  <si>
    <t>Deneb</t>
  </si>
  <si>
    <t>Alp Cyg</t>
  </si>
  <si>
    <t>1.25v</t>
  </si>
  <si>
    <t>-8.73</t>
  </si>
  <si>
    <t>A2Ia</t>
  </si>
  <si>
    <t>20h 41m</t>
  </si>
  <si>
    <t>Mimosa</t>
  </si>
  <si>
    <t>Bet Cru</t>
  </si>
  <si>
    <t>-3.92</t>
  </si>
  <si>
    <t>B0.5III</t>
  </si>
  <si>
    <t>12h 48m</t>
  </si>
  <si>
    <t>Regulus</t>
  </si>
  <si>
    <t>Alp Leo</t>
  </si>
  <si>
    <t>1.36</t>
  </si>
  <si>
    <t>-0.52</t>
  </si>
  <si>
    <t>77.5</t>
  </si>
  <si>
    <t>B7V</t>
  </si>
  <si>
    <t>3.5</t>
  </si>
  <si>
    <t>3.2</t>
  </si>
  <si>
    <t>10h 08m</t>
  </si>
  <si>
    <t>Adhara</t>
  </si>
  <si>
    <t>Eps CMa</t>
  </si>
  <si>
    <t>1.50</t>
  </si>
  <si>
    <t>-4.10</t>
  </si>
  <si>
    <t>B2II</t>
  </si>
  <si>
    <t>06h 59m</t>
  </si>
  <si>
    <t>Castor</t>
  </si>
  <si>
    <t>Alp Gem</t>
  </si>
  <si>
    <t>1.58c</t>
  </si>
  <si>
    <t>0.59</t>
  </si>
  <si>
    <t>51.5</t>
  </si>
  <si>
    <t>A1V+A2V</t>
  </si>
  <si>
    <t>30/14</t>
  </si>
  <si>
    <t>2.2/1.7</t>
  </si>
  <si>
    <t>2.3/1.6</t>
  </si>
  <si>
    <t>07h 35m</t>
  </si>
  <si>
    <t>Gacrux</t>
  </si>
  <si>
    <t>Gam Cru</t>
  </si>
  <si>
    <t>1.59v</t>
  </si>
  <si>
    <t>-0.56</t>
  </si>
  <si>
    <t>87.9</t>
  </si>
  <si>
    <t>M3.5III</t>
  </si>
  <si>
    <t>12h 31m</t>
  </si>
  <si>
    <t>Shaula</t>
  </si>
  <si>
    <t>Lam Sco</t>
  </si>
  <si>
    <t>1.62v</t>
  </si>
  <si>
    <t>-5.05</t>
  </si>
  <si>
    <t>B2IV</t>
  </si>
  <si>
    <t>10.4</t>
  </si>
  <si>
    <t>6.2</t>
  </si>
  <si>
    <t>17h 34m</t>
  </si>
  <si>
    <t>Bellatrix</t>
  </si>
  <si>
    <t>Gam Ori</t>
  </si>
  <si>
    <t>1.64</t>
  </si>
  <si>
    <t>-2.72</t>
  </si>
  <si>
    <t>B2III</t>
  </si>
  <si>
    <t>5.7</t>
  </si>
  <si>
    <t>05h 25m</t>
  </si>
  <si>
    <t>Elnath</t>
  </si>
  <si>
    <t>Bet Tau</t>
  </si>
  <si>
    <t>1.65</t>
  </si>
  <si>
    <t>-1.37</t>
  </si>
  <si>
    <t>B7III</t>
  </si>
  <si>
    <t>4.5</t>
  </si>
  <si>
    <t>5.5</t>
  </si>
  <si>
    <t>05h 26m</t>
  </si>
  <si>
    <t>Miaplacidus</t>
  </si>
  <si>
    <t>Bet Car</t>
  </si>
  <si>
    <t>1.67</t>
  </si>
  <si>
    <t>-0.99</t>
  </si>
  <si>
    <t>A2III</t>
  </si>
  <si>
    <t>09h 13m</t>
  </si>
  <si>
    <t>Alnilam</t>
  </si>
  <si>
    <t>Eps Ori</t>
  </si>
  <si>
    <t>1.69v</t>
  </si>
  <si>
    <t>-6.38</t>
  </si>
  <si>
    <t>B0Ia</t>
  </si>
  <si>
    <t>05h 36m</t>
  </si>
  <si>
    <t>Alnair</t>
  </si>
  <si>
    <t>Alp Gru</t>
  </si>
  <si>
    <t>1.73</t>
  </si>
  <si>
    <t>-0.73</t>
  </si>
  <si>
    <t>B7IV</t>
  </si>
  <si>
    <t>3.6</t>
  </si>
  <si>
    <t>22h 08m</t>
  </si>
  <si>
    <t>Alnitak</t>
  </si>
  <si>
    <t>Zet Ori</t>
  </si>
  <si>
    <t>1.74c</t>
  </si>
  <si>
    <t>-5.26</t>
  </si>
  <si>
    <t>O9.5Ib+B0I</t>
  </si>
  <si>
    <t>05h 41m</t>
  </si>
  <si>
    <t>Regor</t>
  </si>
  <si>
    <t>Gam Vel</t>
  </si>
  <si>
    <t>1.75v</t>
  </si>
  <si>
    <t>-5.31</t>
  </si>
  <si>
    <t>WC8+O9Ib</t>
  </si>
  <si>
    <t>08h 10m</t>
  </si>
  <si>
    <t>Alioth</t>
  </si>
  <si>
    <t>Eps UMa</t>
  </si>
  <si>
    <t>1.76v</t>
  </si>
  <si>
    <t>-0.21</t>
  </si>
  <si>
    <t>80.9</t>
  </si>
  <si>
    <t>A0IV</t>
  </si>
  <si>
    <t>3.7</t>
  </si>
  <si>
    <t>12h 54m</t>
  </si>
  <si>
    <t>Kaus Aust.</t>
  </si>
  <si>
    <t>Eps Sgr</t>
  </si>
  <si>
    <t>1.79</t>
  </si>
  <si>
    <t>B9.5III</t>
  </si>
  <si>
    <t>18h 24m</t>
  </si>
  <si>
    <t>Mirfak</t>
  </si>
  <si>
    <t>Alp Per</t>
  </si>
  <si>
    <t>-4.50</t>
  </si>
  <si>
    <t>F5Ib</t>
  </si>
  <si>
    <t>03h 24m</t>
  </si>
  <si>
    <t>Dubhe</t>
  </si>
  <si>
    <t>Alp UMa</t>
  </si>
  <si>
    <t>1.81</t>
  </si>
  <si>
    <t>-1.08</t>
  </si>
  <si>
    <t>K0III+F0V</t>
  </si>
  <si>
    <t>11h 04m</t>
  </si>
  <si>
    <t>Wezen</t>
  </si>
  <si>
    <t>Del CMa</t>
  </si>
  <si>
    <t>1.83</t>
  </si>
  <si>
    <t>-6.87</t>
  </si>
  <si>
    <t>F8Ia</t>
  </si>
  <si>
    <t>07h 08m</t>
  </si>
  <si>
    <t>Alkaid</t>
  </si>
  <si>
    <t>Eta UMa</t>
  </si>
  <si>
    <t>1.85</t>
  </si>
  <si>
    <t>-0.60</t>
  </si>
  <si>
    <t>13h 48m</t>
  </si>
  <si>
    <t>Sargas</t>
  </si>
  <si>
    <t>The Sco</t>
  </si>
  <si>
    <t>1.86c</t>
  </si>
  <si>
    <t>-2.75</t>
  </si>
  <si>
    <t>F1II</t>
  </si>
  <si>
    <t>17h 37m</t>
  </si>
  <si>
    <t>Avior</t>
  </si>
  <si>
    <t>Eps Car</t>
  </si>
  <si>
    <t>1.86v</t>
  </si>
  <si>
    <t>-4.58</t>
  </si>
  <si>
    <t>K3II+B2V</t>
  </si>
  <si>
    <t>6/11 K</t>
  </si>
  <si>
    <t>4.6/16</t>
  </si>
  <si>
    <t>153/6</t>
  </si>
  <si>
    <t>08h 23m</t>
  </si>
  <si>
    <t>Menkalinan</t>
  </si>
  <si>
    <t>Bet Aur</t>
  </si>
  <si>
    <t>1.90v</t>
  </si>
  <si>
    <t>-0.10</t>
  </si>
  <si>
    <t>82.1</t>
  </si>
  <si>
    <t>A2IV</t>
  </si>
  <si>
    <t>2.4</t>
  </si>
  <si>
    <t>2.8</t>
  </si>
  <si>
    <t>06h 00m</t>
  </si>
  <si>
    <t>Atria</t>
  </si>
  <si>
    <t>Alp TrA</t>
  </si>
  <si>
    <t>1.91</t>
  </si>
  <si>
    <t>-3.62</t>
  </si>
  <si>
    <t>K2Ib-II</t>
  </si>
  <si>
    <t>16h 49m</t>
  </si>
  <si>
    <t>Koo She</t>
  </si>
  <si>
    <t>Del Vel</t>
  </si>
  <si>
    <t>1.93</t>
  </si>
  <si>
    <t>-0.01</t>
  </si>
  <si>
    <t>79.7</t>
  </si>
  <si>
    <t>08h 45m</t>
  </si>
  <si>
    <t>Alhena</t>
  </si>
  <si>
    <t>Gam_Gem</t>
  </si>
  <si>
    <t>06h 38m</t>
  </si>
  <si>
    <t>Peacock</t>
  </si>
  <si>
    <t>Alp Pav</t>
  </si>
  <si>
    <t>1.94</t>
  </si>
  <si>
    <t>-1.81</t>
  </si>
  <si>
    <t>B0.5V+B2V</t>
  </si>
  <si>
    <t>20h 26m</t>
  </si>
  <si>
    <t>Polaris</t>
  </si>
  <si>
    <t>Alp UMi</t>
  </si>
  <si>
    <t>1.97v</t>
  </si>
  <si>
    <t>-3.64</t>
  </si>
  <si>
    <t>F7Ib-II</t>
  </si>
  <si>
    <t>7.5</t>
  </si>
  <si>
    <t>02h 32m</t>
  </si>
  <si>
    <t>Mirzam</t>
  </si>
  <si>
    <t>Bet CMa</t>
  </si>
  <si>
    <t>1.98v</t>
  </si>
  <si>
    <t>-3.95</t>
  </si>
  <si>
    <t>06h 23m</t>
  </si>
  <si>
    <t>Alphard</t>
  </si>
  <si>
    <t>Alp Hya</t>
  </si>
  <si>
    <t>1.99</t>
  </si>
  <si>
    <t>-1.69</t>
  </si>
  <si>
    <t>K3II</t>
  </si>
  <si>
    <t>3.0</t>
  </si>
  <si>
    <t>50.5</t>
  </si>
  <si>
    <t>09h 28m</t>
  </si>
  <si>
    <t>Algieba</t>
  </si>
  <si>
    <t>Gam Leo</t>
  </si>
  <si>
    <t>2.01</t>
  </si>
  <si>
    <t>-0.92</t>
  </si>
  <si>
    <t>K0III+G7II</t>
  </si>
  <si>
    <t>320/50</t>
  </si>
  <si>
    <t>1.23</t>
  </si>
  <si>
    <t>10h 20m</t>
  </si>
  <si>
    <t>Hamal</t>
  </si>
  <si>
    <t>Alp Ari</t>
  </si>
  <si>
    <t>0.48</t>
  </si>
  <si>
    <t>65.9</t>
  </si>
  <si>
    <t>02h 07m</t>
  </si>
  <si>
    <t>Algol</t>
  </si>
  <si>
    <t>Bet Per</t>
  </si>
  <si>
    <t>2.09</t>
  </si>
  <si>
    <t>-0.18</t>
  </si>
  <si>
    <t>B8V</t>
  </si>
  <si>
    <t>03h 08m</t>
  </si>
  <si>
    <t>Mizar</t>
  </si>
  <si>
    <t>Zet UMa</t>
  </si>
  <si>
    <t>2.23</t>
  </si>
  <si>
    <t>0.33</t>
  </si>
  <si>
    <t>2.5</t>
  </si>
  <si>
    <t>13h 24m</t>
  </si>
  <si>
    <t>Mintaka</t>
  </si>
  <si>
    <t>Del Ori</t>
  </si>
  <si>
    <t>2.25</t>
  </si>
  <si>
    <t>-4.99</t>
  </si>
  <si>
    <t>O9.5II</t>
  </si>
  <si>
    <t>05h 32m</t>
  </si>
  <si>
    <t>http://astropixels.com/stars/brightstars.html</t>
  </si>
  <si>
    <t>RA</t>
  </si>
  <si>
    <t>hr</t>
  </si>
  <si>
    <t>min</t>
  </si>
  <si>
    <t>Dec</t>
  </si>
  <si>
    <t>-16,7°</t>
  </si>
  <si>
    <t>-52,7°</t>
  </si>
  <si>
    <t>-60,8°</t>
  </si>
  <si>
    <t>+19,2°</t>
  </si>
  <si>
    <t>+38,8°</t>
  </si>
  <si>
    <t>+46,0°</t>
  </si>
  <si>
    <t>-8,2°</t>
  </si>
  <si>
    <t>+5,2°</t>
  </si>
  <si>
    <t>+7,4°</t>
  </si>
  <si>
    <t>-57,2°</t>
  </si>
  <si>
    <t>-60,4°</t>
  </si>
  <si>
    <t>+8,9°</t>
  </si>
  <si>
    <t>-63,1°</t>
  </si>
  <si>
    <t>+16,5°</t>
  </si>
  <si>
    <t>-11,2°</t>
  </si>
  <si>
    <t>-26,4°</t>
  </si>
  <si>
    <t>+28,0°</t>
  </si>
  <si>
    <t>-29,6°</t>
  </si>
  <si>
    <t>+45,3°</t>
  </si>
  <si>
    <t>-59,7°</t>
  </si>
  <si>
    <t>+12,0°</t>
  </si>
  <si>
    <t>-29,0°</t>
  </si>
  <si>
    <t>+31,9°</t>
  </si>
  <si>
    <t>-57,1°</t>
  </si>
  <si>
    <t>-37,1°</t>
  </si>
  <si>
    <t>+6,3°</t>
  </si>
  <si>
    <t>+28,6°</t>
  </si>
  <si>
    <t>-69,7°</t>
  </si>
  <si>
    <t>-1,2°</t>
  </si>
  <si>
    <t>-47,0°</t>
  </si>
  <si>
    <t>-1,9°</t>
  </si>
  <si>
    <t>-47,3°</t>
  </si>
  <si>
    <t>+56,0°</t>
  </si>
  <si>
    <t>-34,4°</t>
  </si>
  <si>
    <t>+49,9°</t>
  </si>
  <si>
    <t>+61,8°</t>
  </si>
  <si>
    <t>+49,3°</t>
  </si>
  <si>
    <t>-43,0°</t>
  </si>
  <si>
    <t>-59,5°</t>
  </si>
  <si>
    <t>+44,9°</t>
  </si>
  <si>
    <t>-69,0°</t>
  </si>
  <si>
    <t>-54,7°</t>
  </si>
  <si>
    <t>+16,4°</t>
  </si>
  <si>
    <t>-56,7°</t>
  </si>
  <si>
    <t>+89,3°</t>
  </si>
  <si>
    <t>-18,0°</t>
  </si>
  <si>
    <t>-8,7°</t>
  </si>
  <si>
    <t>+19,8°</t>
  </si>
  <si>
    <t>+23,5°</t>
  </si>
  <si>
    <t>+40,9°</t>
  </si>
  <si>
    <t>+54,9°</t>
  </si>
  <si>
    <t>-00,3°</t>
  </si>
  <si>
    <t>-16,7</t>
  </si>
  <si>
    <t>+19,2</t>
  </si>
  <si>
    <t>+38,8</t>
  </si>
  <si>
    <t>+46,0</t>
  </si>
  <si>
    <t>-8,2</t>
  </si>
  <si>
    <t>+5,2</t>
  </si>
  <si>
    <t>+7,4</t>
  </si>
  <si>
    <t>+8,9</t>
  </si>
  <si>
    <t>+16,5</t>
  </si>
  <si>
    <t>-11,2</t>
  </si>
  <si>
    <t>-26,4</t>
  </si>
  <si>
    <t>+28,0</t>
  </si>
  <si>
    <t>-29,6</t>
  </si>
  <si>
    <t>+45,3</t>
  </si>
  <si>
    <t>+12,0</t>
  </si>
  <si>
    <t>-29,0</t>
  </si>
  <si>
    <t>+31,9</t>
  </si>
  <si>
    <t>-1,9</t>
  </si>
  <si>
    <t>+61,8</t>
  </si>
  <si>
    <t>+89,3</t>
  </si>
  <si>
    <t>+40,9</t>
  </si>
  <si>
    <t>+54,9</t>
  </si>
  <si>
    <t>-00,3</t>
  </si>
  <si>
    <t>alpha</t>
  </si>
  <si>
    <t>Astrolab</t>
  </si>
  <si>
    <t>Eq radius</t>
  </si>
  <si>
    <t>hour</t>
  </si>
  <si>
    <t>time</t>
  </si>
  <si>
    <t>sec</t>
  </si>
  <si>
    <t>h</t>
  </si>
  <si>
    <t>Angle</t>
  </si>
  <si>
    <t>Stars</t>
  </si>
  <si>
    <t>Horizon</t>
  </si>
  <si>
    <t>Twilight</t>
  </si>
  <si>
    <t>-6 deg</t>
  </si>
  <si>
    <t>+6,3</t>
  </si>
  <si>
    <t>-1,2</t>
  </si>
  <si>
    <t>05h 48m</t>
  </si>
  <si>
    <t>Saiph</t>
  </si>
  <si>
    <t>Kap Ori</t>
  </si>
  <si>
    <t>Meissa</t>
  </si>
  <si>
    <t>Lam Ori</t>
  </si>
  <si>
    <t>05h 35m</t>
  </si>
  <si>
    <t>Ecliptic radius</t>
  </si>
  <si>
    <t>Ecliptic center</t>
  </si>
  <si>
    <t>Ecliptica</t>
  </si>
  <si>
    <t>Centro ecliptica</t>
  </si>
  <si>
    <t>Date</t>
  </si>
  <si>
    <t>day</t>
  </si>
  <si>
    <t>Sol en la eclíptica</t>
  </si>
  <si>
    <t>diaCancer</t>
  </si>
  <si>
    <t>1 day angle</t>
  </si>
  <si>
    <t>Sol</t>
  </si>
  <si>
    <t>ecliptic at center</t>
  </si>
  <si>
    <t>Translation to ecliptic place at 22dec midnight</t>
  </si>
  <si>
    <t>rotation acc to hour</t>
  </si>
  <si>
    <t>r1</t>
  </si>
  <si>
    <t>phi1</t>
  </si>
  <si>
    <t>phi2</t>
  </si>
  <si>
    <t>Hours</t>
  </si>
  <si>
    <t>r2</t>
  </si>
  <si>
    <t>phi2' for sun pos</t>
  </si>
  <si>
    <t>zodiac</t>
  </si>
  <si>
    <t>89 deg</t>
  </si>
  <si>
    <t xml:space="preserve">Local </t>
  </si>
  <si>
    <t>roundup</t>
  </si>
  <si>
    <t>solar</t>
  </si>
  <si>
    <t>legal</t>
  </si>
  <si>
    <t>madrid</t>
  </si>
  <si>
    <t>♈</t>
  </si>
  <si>
    <t>Aries</t>
  </si>
  <si>
    <t>♉</t>
  </si>
  <si>
    <t>Taurus</t>
  </si>
  <si>
    <t>♊</t>
  </si>
  <si>
    <t>Gemini</t>
  </si>
  <si>
    <t>♋</t>
  </si>
  <si>
    <t>Cancer</t>
  </si>
  <si>
    <t>♌</t>
  </si>
  <si>
    <t>Leo</t>
  </si>
  <si>
    <t>♍</t>
  </si>
  <si>
    <t>Virgo</t>
  </si>
  <si>
    <t>الحمل</t>
  </si>
  <si>
    <t>(the lamb)</t>
  </si>
  <si>
    <t>الثور</t>
  </si>
  <si>
    <t>(the bull)</t>
  </si>
  <si>
    <t>الجوزاء</t>
  </si>
  <si>
    <t>(the pair)</t>
  </si>
  <si>
    <t>التوأمان</t>
  </si>
  <si>
    <t>السرطان</t>
  </si>
  <si>
    <t>(the crab)</t>
  </si>
  <si>
    <t>الأسد</t>
  </si>
  <si>
    <t>(al-asad)</t>
  </si>
  <si>
    <t>(the lion)</t>
  </si>
  <si>
    <t>العذراء</t>
  </si>
  <si>
    <t>(the virgin)</t>
  </si>
  <si>
    <t>السنبلة</t>
  </si>
  <si>
    <t>(as-sunbula)</t>
  </si>
  <si>
    <t>♎</t>
  </si>
  <si>
    <t>Libra</t>
  </si>
  <si>
    <t>♏</t>
  </si>
  <si>
    <t>Scorpio</t>
  </si>
  <si>
    <t>♐</t>
  </si>
  <si>
    <t>Sagittarius</t>
  </si>
  <si>
    <t>♑</t>
  </si>
  <si>
    <t>Capricorn</t>
  </si>
  <si>
    <t>♒</t>
  </si>
  <si>
    <t>Aquarius</t>
  </si>
  <si>
    <t>♓</t>
  </si>
  <si>
    <t>Pisces</t>
  </si>
  <si>
    <t>الميزان</t>
  </si>
  <si>
    <t>(the scale (balance))</t>
  </si>
  <si>
    <t>العقرب</t>
  </si>
  <si>
    <t>(scorpion)</t>
  </si>
  <si>
    <t>القوس</t>
  </si>
  <si>
    <t>(al-qaws)</t>
  </si>
  <si>
    <t>(the arch (bow))</t>
  </si>
  <si>
    <t>الرامي</t>
  </si>
  <si>
    <t>الجدي</t>
  </si>
  <si>
    <t>(al-jady)</t>
  </si>
  <si>
    <t>(the goat)</t>
  </si>
  <si>
    <t>الدلو</t>
  </si>
  <si>
    <t>(ad-dalw)</t>
  </si>
  <si>
    <t>(the bucket)</t>
  </si>
  <si>
    <t>الساقي</t>
  </si>
  <si>
    <t>الحوت</t>
  </si>
  <si>
    <t>(the whale)</t>
  </si>
  <si>
    <t>(al-ħamal)</t>
  </si>
  <si>
    <t>(aṯ-ṯawr)</t>
  </si>
  <si>
    <t>(al-jawzā')</t>
  </si>
  <si>
    <t>(at-taw'amān)</t>
  </si>
  <si>
    <t>(as-saraṭān)</t>
  </si>
  <si>
    <t>(al-͑aḏrā')</t>
  </si>
  <si>
    <t>(al-mīzān)</t>
  </si>
  <si>
    <t>(al-͑aqrab)</t>
  </si>
  <si>
    <t>(ar-rāmī)</t>
  </si>
  <si>
    <t>(as-sāqī)</t>
  </si>
  <si>
    <t>(al-ḥūt)</t>
  </si>
  <si>
    <t>(December 22-January 19)</t>
  </si>
  <si>
    <t>(January 20 to February 18)</t>
  </si>
  <si>
    <t xml:space="preserve"> (February 19 to March 20)</t>
  </si>
  <si>
    <t>(March 21-April 19)</t>
  </si>
  <si>
    <t>(April 20-May 20)</t>
  </si>
  <si>
    <t>(May 21-June 20)</t>
  </si>
  <si>
    <t>(June 21-July 22)</t>
  </si>
  <si>
    <t>(July 23-August 22)</t>
  </si>
  <si>
    <t>(August 23-September 22)</t>
  </si>
  <si>
    <t>(September 23-October 22)</t>
  </si>
  <si>
    <t>(October 23-November 21)</t>
  </si>
  <si>
    <t>(November 22-December 21)</t>
  </si>
  <si>
    <t>Astrolabe in Excel, by Antonio Bolinches</t>
  </si>
  <si>
    <t>In green, cells values that can be changed</t>
  </si>
  <si>
    <t>If you have doubts write to a_bolinches@yahoo.es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</si>
</sst>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0C0C0C"/>
      <name val="Arial"/>
      <family val="2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rgb="FFEEEEFF"/>
        <bgColor indexed="64"/>
      </patternFill>
    </fill>
    <fill>
      <patternFill patternType="solid">
        <fgColor rgb="FFDDDD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/>
      <top/>
      <bottom/>
      <diagonal/>
    </border>
    <border>
      <left style="medium">
        <color rgb="FFD9D9D9"/>
      </left>
      <right/>
      <top/>
      <bottom/>
      <diagonal/>
    </border>
    <border>
      <left style="medium">
        <color rgb="FF666666"/>
      </left>
      <right/>
      <top style="medium">
        <color rgb="FF666666"/>
      </top>
      <bottom/>
      <diagonal/>
    </border>
    <border>
      <left style="medium">
        <color rgb="FFFFFFFF"/>
      </left>
      <right/>
      <top style="medium">
        <color rgb="FF666666"/>
      </top>
      <bottom/>
      <diagonal/>
    </border>
    <border>
      <left style="medium">
        <color rgb="FF666666"/>
      </left>
      <right/>
      <top/>
      <bottom/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 style="medium">
        <color rgb="FFD9D9D9"/>
      </left>
      <right/>
      <top/>
      <bottom style="medium">
        <color rgb="FF666666"/>
      </bottom>
      <diagonal/>
    </border>
    <border>
      <left style="medium">
        <color rgb="FF666666"/>
      </left>
      <right style="medium">
        <color rgb="FFFFFFFF"/>
      </right>
      <top style="medium">
        <color rgb="FF666666"/>
      </top>
      <bottom/>
      <diagonal/>
    </border>
    <border>
      <left style="medium">
        <color rgb="FF666666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666666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D9D9D9"/>
      </left>
      <right/>
      <top style="medium">
        <color rgb="FF66666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2" borderId="1" xfId="0" applyFill="1" applyBorder="1"/>
    <xf numFmtId="165" fontId="0" fillId="2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165" fontId="0" fillId="4" borderId="1" xfId="0" applyNumberFormat="1" applyFill="1" applyBorder="1"/>
    <xf numFmtId="2" fontId="0" fillId="4" borderId="1" xfId="0" applyNumberFormat="1" applyFill="1" applyBorder="1"/>
    <xf numFmtId="2" fontId="0" fillId="3" borderId="1" xfId="0" applyNumberFormat="1" applyFill="1" applyBorder="1"/>
    <xf numFmtId="0" fontId="1" fillId="2" borderId="1" xfId="0" applyFont="1" applyFill="1" applyBorder="1"/>
    <xf numFmtId="2" fontId="0" fillId="0" borderId="0" xfId="0" applyNumberFormat="1"/>
    <xf numFmtId="0" fontId="2" fillId="5" borderId="2" xfId="0" applyFont="1" applyFill="1" applyBorder="1" applyAlignment="1">
      <alignment horizontal="center" vertical="top" wrapText="1"/>
    </xf>
    <xf numFmtId="0" fontId="3" fillId="6" borderId="3" xfId="0" applyFont="1" applyFill="1" applyBorder="1" applyAlignment="1">
      <alignment horizontal="center" vertical="top" wrapText="1"/>
    </xf>
    <xf numFmtId="0" fontId="4" fillId="6" borderId="3" xfId="1" applyFill="1" applyBorder="1" applyAlignment="1">
      <alignment horizontal="center" vertical="top" wrapText="1"/>
    </xf>
    <xf numFmtId="0" fontId="3" fillId="7" borderId="3" xfId="0" applyFont="1" applyFill="1" applyBorder="1" applyAlignment="1">
      <alignment horizontal="center" vertical="top" wrapText="1"/>
    </xf>
    <xf numFmtId="0" fontId="4" fillId="7" borderId="3" xfId="1" applyFill="1" applyBorder="1" applyAlignment="1">
      <alignment horizontal="center" vertical="top" wrapText="1"/>
    </xf>
    <xf numFmtId="16" fontId="3" fillId="7" borderId="3" xfId="0" applyNumberFormat="1" applyFont="1" applyFill="1" applyBorder="1" applyAlignment="1">
      <alignment horizontal="center" vertical="top" wrapText="1"/>
    </xf>
    <xf numFmtId="0" fontId="2" fillId="5" borderId="5" xfId="0" applyFont="1" applyFill="1" applyBorder="1" applyAlignment="1">
      <alignment horizontal="center" vertical="top" wrapText="1"/>
    </xf>
    <xf numFmtId="0" fontId="3" fillId="6" borderId="6" xfId="0" applyFont="1" applyFill="1" applyBorder="1" applyAlignment="1">
      <alignment horizontal="center" vertical="top" wrapText="1"/>
    </xf>
    <xf numFmtId="0" fontId="3" fillId="7" borderId="6" xfId="0" applyFont="1" applyFill="1" applyBorder="1" applyAlignment="1">
      <alignment horizontal="center" vertical="top" wrapText="1"/>
    </xf>
    <xf numFmtId="0" fontId="3" fillId="7" borderId="7" xfId="0" applyFont="1" applyFill="1" applyBorder="1" applyAlignment="1">
      <alignment horizontal="center" vertical="top" wrapText="1"/>
    </xf>
    <xf numFmtId="0" fontId="3" fillId="7" borderId="8" xfId="0" applyFont="1" applyFill="1" applyBorder="1" applyAlignment="1">
      <alignment horizontal="center" vertical="top" wrapText="1"/>
    </xf>
    <xf numFmtId="0" fontId="3" fillId="6" borderId="4" xfId="0" applyFont="1" applyFill="1" applyBorder="1" applyAlignment="1">
      <alignment horizontal="center" vertical="top" wrapText="1"/>
    </xf>
    <xf numFmtId="0" fontId="4" fillId="6" borderId="13" xfId="1" applyFill="1" applyBorder="1" applyAlignment="1">
      <alignment horizontal="center" vertical="top" wrapText="1"/>
    </xf>
    <xf numFmtId="0" fontId="3" fillId="6" borderId="13" xfId="0" applyFont="1" applyFill="1" applyBorder="1" applyAlignment="1">
      <alignment horizontal="center" vertical="top" wrapText="1"/>
    </xf>
    <xf numFmtId="0" fontId="3" fillId="6" borderId="7" xfId="0" applyFont="1" applyFill="1" applyBorder="1" applyAlignment="1">
      <alignment horizontal="center" vertical="top" wrapText="1"/>
    </xf>
    <xf numFmtId="0" fontId="4" fillId="6" borderId="8" xfId="1" applyFill="1" applyBorder="1" applyAlignment="1">
      <alignment horizontal="center" vertical="top" wrapText="1"/>
    </xf>
    <xf numFmtId="0" fontId="3" fillId="6" borderId="8" xfId="0" applyFont="1" applyFill="1" applyBorder="1" applyAlignment="1">
      <alignment horizontal="center" vertical="top" wrapText="1"/>
    </xf>
    <xf numFmtId="165" fontId="0" fillId="0" borderId="0" xfId="0" applyNumberFormat="1"/>
    <xf numFmtId="165" fontId="0" fillId="0" borderId="1" xfId="0" applyNumberFormat="1" applyBorder="1"/>
    <xf numFmtId="1" fontId="0" fillId="0" borderId="1" xfId="0" applyNumberFormat="1" applyBorder="1"/>
    <xf numFmtId="0" fontId="0" fillId="8" borderId="1" xfId="0" applyFill="1" applyBorder="1"/>
    <xf numFmtId="0" fontId="0" fillId="0" borderId="0" xfId="0" quotePrefix="1"/>
    <xf numFmtId="0" fontId="0" fillId="4" borderId="1" xfId="0" applyFill="1" applyBorder="1" applyAlignment="1">
      <alignment vertical="center"/>
    </xf>
    <xf numFmtId="165" fontId="0" fillId="9" borderId="1" xfId="0" applyNumberFormat="1" applyFill="1" applyBorder="1"/>
    <xf numFmtId="1" fontId="0" fillId="0" borderId="14" xfId="0" applyNumberFormat="1" applyBorder="1"/>
    <xf numFmtId="0" fontId="0" fillId="0" borderId="14" xfId="0" applyBorder="1"/>
    <xf numFmtId="2" fontId="0" fillId="0" borderId="14" xfId="0" applyNumberFormat="1" applyBorder="1"/>
    <xf numFmtId="0" fontId="0" fillId="9" borderId="1" xfId="0" applyFill="1" applyBorder="1"/>
    <xf numFmtId="2" fontId="0" fillId="9" borderId="1" xfId="0" applyNumberFormat="1" applyFill="1" applyBorder="1"/>
    <xf numFmtId="1" fontId="0" fillId="0" borderId="0" xfId="0" applyNumberFormat="1"/>
    <xf numFmtId="164" fontId="0" fillId="0" borderId="0" xfId="0" applyNumberFormat="1"/>
    <xf numFmtId="165" fontId="0" fillId="9" borderId="0" xfId="0" applyNumberFormat="1" applyFill="1"/>
    <xf numFmtId="14" fontId="0" fillId="0" borderId="0" xfId="0" applyNumberFormat="1"/>
    <xf numFmtId="1" fontId="0" fillId="10" borderId="0" xfId="0" applyNumberFormat="1" applyFill="1"/>
    <xf numFmtId="165" fontId="0" fillId="0" borderId="0" xfId="0" applyNumberFormat="1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2" fontId="0" fillId="0" borderId="0" xfId="0" applyNumberFormat="1" applyFill="1"/>
    <xf numFmtId="1" fontId="0" fillId="0" borderId="0" xfId="0" applyNumberFormat="1" applyFill="1"/>
    <xf numFmtId="2" fontId="0" fillId="3" borderId="0" xfId="0" applyNumberFormat="1" applyFill="1"/>
    <xf numFmtId="165" fontId="0" fillId="3" borderId="0" xfId="0" applyNumberFormat="1" applyFill="1"/>
    <xf numFmtId="164" fontId="0" fillId="0" borderId="0" xfId="0" applyNumberFormat="1" applyFill="1"/>
    <xf numFmtId="165" fontId="0" fillId="9" borderId="14" xfId="0" applyNumberFormat="1" applyFill="1" applyBorder="1"/>
    <xf numFmtId="0" fontId="0" fillId="13" borderId="0" xfId="0" applyFill="1"/>
    <xf numFmtId="0" fontId="0" fillId="10" borderId="0" xfId="0" applyFill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5" borderId="11" xfId="0" applyFont="1" applyFill="1" applyBorder="1" applyAlignment="1">
      <alignment horizontal="center" vertical="top" wrapText="1"/>
    </xf>
    <xf numFmtId="0" fontId="2" fillId="5" borderId="12" xfId="0" applyFont="1" applyFill="1" applyBorder="1" applyAlignment="1">
      <alignment horizontal="center" vertical="top" wrapText="1"/>
    </xf>
    <xf numFmtId="0" fontId="2" fillId="5" borderId="9" xfId="0" applyFont="1" applyFill="1" applyBorder="1" applyAlignment="1">
      <alignment horizontal="center" vertical="top" wrapText="1"/>
    </xf>
    <xf numFmtId="0" fontId="2" fillId="5" borderId="10" xfId="0" applyFont="1" applyFill="1" applyBorder="1" applyAlignment="1">
      <alignment horizontal="center" vertical="top" wrapText="1"/>
    </xf>
    <xf numFmtId="14" fontId="0" fillId="8" borderId="0" xfId="0" applyNumberFormat="1" applyFill="1"/>
    <xf numFmtId="0" fontId="0" fillId="14" borderId="1" xfId="0" applyFill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700069589422407E-2"/>
          <c:y val="1.7301931218329254E-2"/>
          <c:w val="0.92262504686914137"/>
          <c:h val="0.89864713666199381"/>
        </c:manualLayout>
      </c:layout>
      <c:scatterChart>
        <c:scatterStyle val="lineMarker"/>
        <c:varyColors val="0"/>
        <c:ser>
          <c:idx val="13"/>
          <c:order val="0"/>
          <c:tx>
            <c:strRef>
              <c:f>plots!$B$33</c:f>
              <c:strCache>
                <c:ptCount val="1"/>
                <c:pt idx="0">
                  <c:v>Hours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plots!$L$34:$L$57</c:f>
              <c:numCache>
                <c:formatCode>0.0</c:formatCode>
                <c:ptCount val="24"/>
                <c:pt idx="0">
                  <c:v>3.7746971251912973E-15</c:v>
                </c:pt>
                <c:pt idx="1">
                  <c:v>15.948491818750414</c:v>
                </c:pt>
                <c:pt idx="2">
                  <c:v>30.810120276181873</c:v>
                </c:pt>
                <c:pt idx="3">
                  <c:v>43.57208995292271</c:v>
                </c:pt>
                <c:pt idx="4">
                  <c:v>53.364693705655064</c:v>
                </c:pt>
                <c:pt idx="5">
                  <c:v>59.520581771673122</c:v>
                </c:pt>
                <c:pt idx="6">
                  <c:v>61.620240552363761</c:v>
                </c:pt>
                <c:pt idx="7">
                  <c:v>59.520581771673115</c:v>
                </c:pt>
                <c:pt idx="8">
                  <c:v>53.364693705655071</c:v>
                </c:pt>
                <c:pt idx="9">
                  <c:v>43.57208995292271</c:v>
                </c:pt>
                <c:pt idx="10">
                  <c:v>30.810120276181873</c:v>
                </c:pt>
                <c:pt idx="11">
                  <c:v>15.948491818750428</c:v>
                </c:pt>
                <c:pt idx="12">
                  <c:v>3.7746971251912973E-15</c:v>
                </c:pt>
                <c:pt idx="13">
                  <c:v>-15.948491818750393</c:v>
                </c:pt>
                <c:pt idx="14">
                  <c:v>-30.810120276181895</c:v>
                </c:pt>
                <c:pt idx="15">
                  <c:v>-43.572089952922703</c:v>
                </c:pt>
                <c:pt idx="16">
                  <c:v>-53.364693705655057</c:v>
                </c:pt>
                <c:pt idx="17">
                  <c:v>-59.520581771673122</c:v>
                </c:pt>
                <c:pt idx="18">
                  <c:v>-61.620240552363761</c:v>
                </c:pt>
                <c:pt idx="19">
                  <c:v>-59.520581771673129</c:v>
                </c:pt>
                <c:pt idx="20">
                  <c:v>-53.364693705655064</c:v>
                </c:pt>
                <c:pt idx="21">
                  <c:v>-43.572089952922717</c:v>
                </c:pt>
                <c:pt idx="22">
                  <c:v>-30.810120276181909</c:v>
                </c:pt>
                <c:pt idx="23">
                  <c:v>-15.948491818750407</c:v>
                </c:pt>
              </c:numCache>
            </c:numRef>
          </c:xVal>
          <c:yVal>
            <c:numRef>
              <c:f>plots!$M$34:$M$57</c:f>
              <c:numCache>
                <c:formatCode>0.0</c:formatCode>
                <c:ptCount val="24"/>
                <c:pt idx="0">
                  <c:v>-61.620240552363761</c:v>
                </c:pt>
                <c:pt idx="1">
                  <c:v>-59.520581771673122</c:v>
                </c:pt>
                <c:pt idx="2">
                  <c:v>-53.364693705655071</c:v>
                </c:pt>
                <c:pt idx="3">
                  <c:v>-43.572089952922703</c:v>
                </c:pt>
                <c:pt idx="4">
                  <c:v>-30.81012027618188</c:v>
                </c:pt>
                <c:pt idx="5">
                  <c:v>-15.94849181875041</c:v>
                </c:pt>
                <c:pt idx="6">
                  <c:v>0</c:v>
                </c:pt>
                <c:pt idx="7">
                  <c:v>15.948491818750425</c:v>
                </c:pt>
                <c:pt idx="8">
                  <c:v>30.81012027618187</c:v>
                </c:pt>
                <c:pt idx="9">
                  <c:v>43.572089952922703</c:v>
                </c:pt>
                <c:pt idx="10">
                  <c:v>53.364693705655071</c:v>
                </c:pt>
                <c:pt idx="11">
                  <c:v>59.520581771673115</c:v>
                </c:pt>
                <c:pt idx="12">
                  <c:v>61.620240552363761</c:v>
                </c:pt>
                <c:pt idx="13">
                  <c:v>59.520581771673129</c:v>
                </c:pt>
                <c:pt idx="14">
                  <c:v>53.364693705655057</c:v>
                </c:pt>
                <c:pt idx="15">
                  <c:v>43.57208995292271</c:v>
                </c:pt>
                <c:pt idx="16">
                  <c:v>30.810120276181902</c:v>
                </c:pt>
                <c:pt idx="17">
                  <c:v>15.948491818750403</c:v>
                </c:pt>
                <c:pt idx="18">
                  <c:v>7.5493942503825946E-15</c:v>
                </c:pt>
                <c:pt idx="19">
                  <c:v>-15.948491818750389</c:v>
                </c:pt>
                <c:pt idx="20">
                  <c:v>-30.810120276181888</c:v>
                </c:pt>
                <c:pt idx="21">
                  <c:v>-43.572089952922703</c:v>
                </c:pt>
                <c:pt idx="22">
                  <c:v>-53.36469370565505</c:v>
                </c:pt>
                <c:pt idx="23">
                  <c:v>-59.520581771673122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3E-464A-A030-9297A3EB9340}"/>
            </c:ext>
          </c:extLst>
        </c:ser>
        <c:ser>
          <c:idx val="0"/>
          <c:order val="1"/>
          <c:tx>
            <c:strRef>
              <c:f>plots!$AO$5</c:f>
              <c:strCache>
                <c:ptCount val="1"/>
                <c:pt idx="0">
                  <c:v>Equator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plots!$AQ$11:$AQ$111</c:f>
              <c:numCache>
                <c:formatCode>0.0</c:formatCode>
                <c:ptCount val="101"/>
                <c:pt idx="0">
                  <c:v>40</c:v>
                </c:pt>
                <c:pt idx="1">
                  <c:v>39.921069137130864</c:v>
                </c:pt>
                <c:pt idx="2">
                  <c:v>39.684588052579116</c:v>
                </c:pt>
                <c:pt idx="3">
                  <c:v>39.291490029147546</c:v>
                </c:pt>
                <c:pt idx="4">
                  <c:v>38.743326445145243</c:v>
                </c:pt>
                <c:pt idx="5">
                  <c:v>38.042260651806139</c:v>
                </c:pt>
                <c:pt idx="6">
                  <c:v>37.191059435530057</c:v>
                </c:pt>
                <c:pt idx="7">
                  <c:v>36.193082098640787</c:v>
                </c:pt>
                <c:pt idx="8">
                  <c:v>35.052267201754546</c:v>
                </c:pt>
                <c:pt idx="9">
                  <c:v>33.773117020080605</c:v>
                </c:pt>
                <c:pt idx="10">
                  <c:v>32.360679774997898</c:v>
                </c:pt>
                <c:pt idx="11">
                  <c:v>30.820529711031575</c:v>
                </c:pt>
                <c:pt idx="12">
                  <c:v>29.158745096856467</c:v>
                </c:pt>
                <c:pt idx="13">
                  <c:v>27.381884237147553</c:v>
                </c:pt>
                <c:pt idx="14">
                  <c:v>25.496959589947593</c:v>
                </c:pt>
                <c:pt idx="15">
                  <c:v>23.511410091698934</c:v>
                </c:pt>
                <c:pt idx="16">
                  <c:v>21.433071799159869</c:v>
                </c:pt>
                <c:pt idx="17">
                  <c:v>19.270146964068612</c:v>
                </c:pt>
                <c:pt idx="18">
                  <c:v>17.031171662602908</c:v>
                </c:pt>
                <c:pt idx="19">
                  <c:v>14.724982107387115</c:v>
                </c:pt>
                <c:pt idx="20">
                  <c:v>12.360679774997891</c:v>
                </c:pt>
                <c:pt idx="21">
                  <c:v>9.9475954865941816</c:v>
                </c:pt>
                <c:pt idx="22">
                  <c:v>7.4952525834289716</c:v>
                </c:pt>
                <c:pt idx="23">
                  <c:v>5.0133293425721526</c:v>
                </c:pt>
                <c:pt idx="24">
                  <c:v>2.5116207811725144</c:v>
                </c:pt>
                <c:pt idx="25">
                  <c:v>-2.4195055681186517E-14</c:v>
                </c:pt>
                <c:pt idx="26">
                  <c:v>-2.5116207811725628</c:v>
                </c:pt>
                <c:pt idx="27">
                  <c:v>-5.0133293425722005</c:v>
                </c:pt>
                <c:pt idx="28">
                  <c:v>-7.4952525834290196</c:v>
                </c:pt>
                <c:pt idx="29">
                  <c:v>-9.9475954865942278</c:v>
                </c:pt>
                <c:pt idx="30">
                  <c:v>-12.360679774997935</c:v>
                </c:pt>
                <c:pt idx="31">
                  <c:v>-14.724982107387161</c:v>
                </c:pt>
                <c:pt idx="32">
                  <c:v>-17.031171662602944</c:v>
                </c:pt>
                <c:pt idx="33">
                  <c:v>-19.270146964068648</c:v>
                </c:pt>
                <c:pt idx="34">
                  <c:v>-21.433071799159901</c:v>
                </c:pt>
                <c:pt idx="35">
                  <c:v>-23.511410091698966</c:v>
                </c:pt>
                <c:pt idx="36">
                  <c:v>-25.496959589947629</c:v>
                </c:pt>
                <c:pt idx="37">
                  <c:v>-27.381884237147588</c:v>
                </c:pt>
                <c:pt idx="38">
                  <c:v>-29.158745096856503</c:v>
                </c:pt>
                <c:pt idx="39">
                  <c:v>-30.820529711031611</c:v>
                </c:pt>
                <c:pt idx="40">
                  <c:v>-32.360679774997941</c:v>
                </c:pt>
                <c:pt idx="41">
                  <c:v>-33.77311702008064</c:v>
                </c:pt>
                <c:pt idx="42">
                  <c:v>-35.052267201754582</c:v>
                </c:pt>
                <c:pt idx="43">
                  <c:v>-36.193082098640815</c:v>
                </c:pt>
                <c:pt idx="44">
                  <c:v>-37.191059435530086</c:v>
                </c:pt>
                <c:pt idx="45">
                  <c:v>-38.042260651806167</c:v>
                </c:pt>
                <c:pt idx="46">
                  <c:v>-38.743326445145264</c:v>
                </c:pt>
                <c:pt idx="47">
                  <c:v>-39.29149002914756</c:v>
                </c:pt>
                <c:pt idx="48">
                  <c:v>-39.684588052579123</c:v>
                </c:pt>
                <c:pt idx="49">
                  <c:v>-39.921069137130864</c:v>
                </c:pt>
                <c:pt idx="50">
                  <c:v>-40</c:v>
                </c:pt>
                <c:pt idx="51">
                  <c:v>-39.921069137130857</c:v>
                </c:pt>
                <c:pt idx="52">
                  <c:v>-39.684588052579102</c:v>
                </c:pt>
                <c:pt idx="53">
                  <c:v>-39.291490029147525</c:v>
                </c:pt>
                <c:pt idx="54">
                  <c:v>-38.743326445145215</c:v>
                </c:pt>
                <c:pt idx="55">
                  <c:v>-38.042260651806103</c:v>
                </c:pt>
                <c:pt idx="56">
                  <c:v>-37.191059435530008</c:v>
                </c:pt>
                <c:pt idx="57">
                  <c:v>-36.193082098640723</c:v>
                </c:pt>
                <c:pt idx="58">
                  <c:v>-35.052267201754482</c:v>
                </c:pt>
                <c:pt idx="59">
                  <c:v>-33.773117020080534</c:v>
                </c:pt>
                <c:pt idx="60">
                  <c:v>-32.36067977499782</c:v>
                </c:pt>
                <c:pt idx="61">
                  <c:v>-30.820529711031483</c:v>
                </c:pt>
                <c:pt idx="62">
                  <c:v>-29.158745096856364</c:v>
                </c:pt>
                <c:pt idx="63">
                  <c:v>-27.381884237147439</c:v>
                </c:pt>
                <c:pt idx="64">
                  <c:v>-25.496959589947473</c:v>
                </c:pt>
                <c:pt idx="65">
                  <c:v>-23.511410091698814</c:v>
                </c:pt>
                <c:pt idx="66">
                  <c:v>-21.433071799159762</c:v>
                </c:pt>
                <c:pt idx="67">
                  <c:v>-19.270146964068516</c:v>
                </c:pt>
                <c:pt idx="68">
                  <c:v>-17.031171662602823</c:v>
                </c:pt>
                <c:pt idx="69">
                  <c:v>-14.724982107387046</c:v>
                </c:pt>
                <c:pt idx="70">
                  <c:v>-12.360679774997836</c:v>
                </c:pt>
                <c:pt idx="71">
                  <c:v>-9.9475954865941425</c:v>
                </c:pt>
                <c:pt idx="72">
                  <c:v>-7.4952525834289503</c:v>
                </c:pt>
                <c:pt idx="73">
                  <c:v>-5.013329342572149</c:v>
                </c:pt>
                <c:pt idx="74">
                  <c:v>-2.5116207811725282</c:v>
                </c:pt>
                <c:pt idx="75">
                  <c:v>-7.3508907294517201E-15</c:v>
                </c:pt>
                <c:pt idx="76">
                  <c:v>2.5116207811725131</c:v>
                </c:pt>
                <c:pt idx="77">
                  <c:v>5.0133293425721339</c:v>
                </c:pt>
                <c:pt idx="78">
                  <c:v>7.4952525834289361</c:v>
                </c:pt>
                <c:pt idx="79">
                  <c:v>9.9475954865941283</c:v>
                </c:pt>
                <c:pt idx="80">
                  <c:v>12.360679774997823</c:v>
                </c:pt>
                <c:pt idx="81">
                  <c:v>14.724982107387032</c:v>
                </c:pt>
                <c:pt idx="82">
                  <c:v>17.031171662602809</c:v>
                </c:pt>
                <c:pt idx="83">
                  <c:v>19.270146964068505</c:v>
                </c:pt>
                <c:pt idx="84">
                  <c:v>21.433071799159752</c:v>
                </c:pt>
                <c:pt idx="85">
                  <c:v>23.511410091698806</c:v>
                </c:pt>
                <c:pt idx="86">
                  <c:v>25.496959589947462</c:v>
                </c:pt>
                <c:pt idx="87">
                  <c:v>27.381884237147418</c:v>
                </c:pt>
                <c:pt idx="88">
                  <c:v>29.158745096856329</c:v>
                </c:pt>
                <c:pt idx="89">
                  <c:v>30.820529711031437</c:v>
                </c:pt>
                <c:pt idx="90">
                  <c:v>32.360679774997763</c:v>
                </c:pt>
                <c:pt idx="91">
                  <c:v>33.773117020080477</c:v>
                </c:pt>
                <c:pt idx="92">
                  <c:v>35.052267201754425</c:v>
                </c:pt>
                <c:pt idx="93">
                  <c:v>36.193082098640666</c:v>
                </c:pt>
                <c:pt idx="94">
                  <c:v>37.191059435529951</c:v>
                </c:pt>
                <c:pt idx="95">
                  <c:v>38.042260651806053</c:v>
                </c:pt>
                <c:pt idx="96">
                  <c:v>38.743326445145165</c:v>
                </c:pt>
                <c:pt idx="97">
                  <c:v>39.291490029147489</c:v>
                </c:pt>
                <c:pt idx="98">
                  <c:v>39.684588052579073</c:v>
                </c:pt>
                <c:pt idx="99">
                  <c:v>39.921069137130843</c:v>
                </c:pt>
                <c:pt idx="100">
                  <c:v>40</c:v>
                </c:pt>
              </c:numCache>
            </c:numRef>
          </c:xVal>
          <c:yVal>
            <c:numRef>
              <c:f>plots!$AR$11:$AR$111</c:f>
              <c:numCache>
                <c:formatCode>0.0</c:formatCode>
                <c:ptCount val="101"/>
                <c:pt idx="0">
                  <c:v>0</c:v>
                </c:pt>
                <c:pt idx="1">
                  <c:v>2.5116207811725348</c:v>
                </c:pt>
                <c:pt idx="2">
                  <c:v>5.0133293425721703</c:v>
                </c:pt>
                <c:pt idx="3">
                  <c:v>7.4952525834289849</c:v>
                </c:pt>
                <c:pt idx="4">
                  <c:v>9.9475954865941922</c:v>
                </c:pt>
                <c:pt idx="5">
                  <c:v>12.360679774997896</c:v>
                </c:pt>
                <c:pt idx="6">
                  <c:v>14.724982107387117</c:v>
                </c:pt>
                <c:pt idx="7">
                  <c:v>17.031171662602905</c:v>
                </c:pt>
                <c:pt idx="8">
                  <c:v>19.270146964068608</c:v>
                </c:pt>
                <c:pt idx="9">
                  <c:v>21.433071799159862</c:v>
                </c:pt>
                <c:pt idx="10">
                  <c:v>23.51141009169892</c:v>
                </c:pt>
                <c:pt idx="11">
                  <c:v>25.496959589947586</c:v>
                </c:pt>
                <c:pt idx="12">
                  <c:v>27.381884237147538</c:v>
                </c:pt>
                <c:pt idx="13">
                  <c:v>29.158745096856453</c:v>
                </c:pt>
                <c:pt idx="14">
                  <c:v>30.820529711031561</c:v>
                </c:pt>
                <c:pt idx="15">
                  <c:v>32.360679774997891</c:v>
                </c:pt>
                <c:pt idx="16">
                  <c:v>33.773117020080598</c:v>
                </c:pt>
                <c:pt idx="17">
                  <c:v>35.052267201754546</c:v>
                </c:pt>
                <c:pt idx="18">
                  <c:v>36.193082098640787</c:v>
                </c:pt>
                <c:pt idx="19">
                  <c:v>37.191059435530057</c:v>
                </c:pt>
                <c:pt idx="20">
                  <c:v>38.042260651806146</c:v>
                </c:pt>
                <c:pt idx="21">
                  <c:v>38.74332644514525</c:v>
                </c:pt>
                <c:pt idx="22">
                  <c:v>39.291490029147546</c:v>
                </c:pt>
                <c:pt idx="23">
                  <c:v>39.684588052579116</c:v>
                </c:pt>
                <c:pt idx="24">
                  <c:v>39.921069137130864</c:v>
                </c:pt>
                <c:pt idx="25">
                  <c:v>40</c:v>
                </c:pt>
                <c:pt idx="26">
                  <c:v>39.921069137130864</c:v>
                </c:pt>
                <c:pt idx="27">
                  <c:v>39.684588052579109</c:v>
                </c:pt>
                <c:pt idx="28">
                  <c:v>39.291490029147539</c:v>
                </c:pt>
                <c:pt idx="29">
                  <c:v>38.743326445145236</c:v>
                </c:pt>
                <c:pt idx="30">
                  <c:v>38.042260651806131</c:v>
                </c:pt>
                <c:pt idx="31">
                  <c:v>37.191059435530043</c:v>
                </c:pt>
                <c:pt idx="32">
                  <c:v>36.193082098640765</c:v>
                </c:pt>
                <c:pt idx="33">
                  <c:v>35.052267201754518</c:v>
                </c:pt>
                <c:pt idx="34">
                  <c:v>33.773117020080576</c:v>
                </c:pt>
                <c:pt idx="35">
                  <c:v>32.36067977499787</c:v>
                </c:pt>
                <c:pt idx="36">
                  <c:v>30.820529711031533</c:v>
                </c:pt>
                <c:pt idx="37">
                  <c:v>29.158745096856421</c:v>
                </c:pt>
                <c:pt idx="38">
                  <c:v>27.381884237147503</c:v>
                </c:pt>
                <c:pt idx="39">
                  <c:v>25.49695958994754</c:v>
                </c:pt>
                <c:pt idx="40">
                  <c:v>23.51141009169887</c:v>
                </c:pt>
                <c:pt idx="41">
                  <c:v>21.433071799159805</c:v>
                </c:pt>
                <c:pt idx="42">
                  <c:v>19.270146964068545</c:v>
                </c:pt>
                <c:pt idx="43">
                  <c:v>17.031171662602837</c:v>
                </c:pt>
                <c:pt idx="44">
                  <c:v>14.724982107387044</c:v>
                </c:pt>
                <c:pt idx="45">
                  <c:v>12.360679774997816</c:v>
                </c:pt>
                <c:pt idx="46">
                  <c:v>9.947595486594107</c:v>
                </c:pt>
                <c:pt idx="47">
                  <c:v>7.4952525834288952</c:v>
                </c:pt>
                <c:pt idx="48">
                  <c:v>5.0133293425720762</c:v>
                </c:pt>
                <c:pt idx="49">
                  <c:v>2.5116207811724371</c:v>
                </c:pt>
                <c:pt idx="50">
                  <c:v>-1.0168081654438055E-13</c:v>
                </c:pt>
                <c:pt idx="51">
                  <c:v>-2.5116207811726401</c:v>
                </c:pt>
                <c:pt idx="52">
                  <c:v>-5.0133293425722778</c:v>
                </c:pt>
                <c:pt idx="53">
                  <c:v>-7.4952525834290951</c:v>
                </c:pt>
                <c:pt idx="54">
                  <c:v>-9.9475954865943041</c:v>
                </c:pt>
                <c:pt idx="55">
                  <c:v>-12.360679774998008</c:v>
                </c:pt>
                <c:pt idx="56">
                  <c:v>-14.724982107387232</c:v>
                </c:pt>
                <c:pt idx="57">
                  <c:v>-17.031171662603018</c:v>
                </c:pt>
                <c:pt idx="58">
                  <c:v>-19.270146964068722</c:v>
                </c:pt>
                <c:pt idx="59">
                  <c:v>-21.433071799159976</c:v>
                </c:pt>
                <c:pt idx="60">
                  <c:v>-23.511410091699037</c:v>
                </c:pt>
                <c:pt idx="61">
                  <c:v>-25.496959589947696</c:v>
                </c:pt>
                <c:pt idx="62">
                  <c:v>-27.381884237147652</c:v>
                </c:pt>
                <c:pt idx="63">
                  <c:v>-29.15874509685656</c:v>
                </c:pt>
                <c:pt idx="64">
                  <c:v>-30.820529711031664</c:v>
                </c:pt>
                <c:pt idx="65">
                  <c:v>-32.360679774997976</c:v>
                </c:pt>
                <c:pt idx="66">
                  <c:v>-33.773117020080669</c:v>
                </c:pt>
                <c:pt idx="67">
                  <c:v>-35.052267201754596</c:v>
                </c:pt>
                <c:pt idx="68">
                  <c:v>-36.193082098640815</c:v>
                </c:pt>
                <c:pt idx="69">
                  <c:v>-37.191059435530086</c:v>
                </c:pt>
                <c:pt idx="70">
                  <c:v>-38.04226065180616</c:v>
                </c:pt>
                <c:pt idx="71">
                  <c:v>-38.743326445145257</c:v>
                </c:pt>
                <c:pt idx="72">
                  <c:v>-39.291490029147553</c:v>
                </c:pt>
                <c:pt idx="73">
                  <c:v>-39.684588052579116</c:v>
                </c:pt>
                <c:pt idx="74">
                  <c:v>-39.921069137130864</c:v>
                </c:pt>
                <c:pt idx="75">
                  <c:v>-40</c:v>
                </c:pt>
                <c:pt idx="76">
                  <c:v>-39.921069137130864</c:v>
                </c:pt>
                <c:pt idx="77">
                  <c:v>-39.684588052579116</c:v>
                </c:pt>
                <c:pt idx="78">
                  <c:v>-39.29149002914756</c:v>
                </c:pt>
                <c:pt idx="79">
                  <c:v>-38.743326445145257</c:v>
                </c:pt>
                <c:pt idx="80">
                  <c:v>-38.042260651806167</c:v>
                </c:pt>
                <c:pt idx="81">
                  <c:v>-37.191059435530093</c:v>
                </c:pt>
                <c:pt idx="82">
                  <c:v>-36.193082098640829</c:v>
                </c:pt>
                <c:pt idx="83">
                  <c:v>-35.052267201754603</c:v>
                </c:pt>
                <c:pt idx="84">
                  <c:v>-33.773117020080676</c:v>
                </c:pt>
                <c:pt idx="85">
                  <c:v>-32.36067977499799</c:v>
                </c:pt>
                <c:pt idx="86">
                  <c:v>-30.820529711031671</c:v>
                </c:pt>
                <c:pt idx="87">
                  <c:v>-29.158745096856581</c:v>
                </c:pt>
                <c:pt idx="88">
                  <c:v>-27.381884237147688</c:v>
                </c:pt>
                <c:pt idx="89">
                  <c:v>-25.49695958994775</c:v>
                </c:pt>
                <c:pt idx="90">
                  <c:v>-23.511410091699105</c:v>
                </c:pt>
                <c:pt idx="91">
                  <c:v>-21.433071799160068</c:v>
                </c:pt>
                <c:pt idx="92">
                  <c:v>-19.270146964068829</c:v>
                </c:pt>
                <c:pt idx="93">
                  <c:v>-17.031171662603146</c:v>
                </c:pt>
                <c:pt idx="94">
                  <c:v>-14.72498210738738</c:v>
                </c:pt>
                <c:pt idx="95">
                  <c:v>-12.360679774998175</c:v>
                </c:pt>
                <c:pt idx="96">
                  <c:v>-9.9475954865944889</c:v>
                </c:pt>
                <c:pt idx="97">
                  <c:v>-7.495252583429302</c:v>
                </c:pt>
                <c:pt idx="98">
                  <c:v>-5.0133293425725034</c:v>
                </c:pt>
                <c:pt idx="99">
                  <c:v>-2.5116207811728852</c:v>
                </c:pt>
                <c:pt idx="100">
                  <c:v>-3.6507255551931905E-13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9-4997-9125-8220349F5426}"/>
            </c:ext>
          </c:extLst>
        </c:ser>
        <c:ser>
          <c:idx val="1"/>
          <c:order val="2"/>
          <c:tx>
            <c:strRef>
              <c:f>plots!$AT$5</c:f>
              <c:strCache>
                <c:ptCount val="1"/>
                <c:pt idx="0">
                  <c:v>Cancer Tropic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plots!$AV$11:$AV$111</c:f>
              <c:numCache>
                <c:formatCode>0.0</c:formatCode>
                <c:ptCount val="101"/>
                <c:pt idx="0">
                  <c:v>26.225149163881511</c:v>
                </c:pt>
                <c:pt idx="1">
                  <c:v>26.173399822572087</c:v>
                </c:pt>
                <c:pt idx="2">
                  <c:v>26.018356029651933</c:v>
                </c:pt>
                <c:pt idx="3">
                  <c:v>25.76062967213894</c:v>
                </c:pt>
                <c:pt idx="4">
                  <c:v>25.401237878222229</c:v>
                </c:pt>
                <c:pt idx="5">
                  <c:v>24.941599003121908</c:v>
                </c:pt>
                <c:pt idx="6">
                  <c:v>24.383527031488967</c:v>
                </c:pt>
                <c:pt idx="7">
                  <c:v>23.729224418436605</c:v>
                </c:pt>
                <c:pt idx="8">
                  <c:v>22.981273397456111</c:v>
                </c:pt>
                <c:pt idx="9">
                  <c:v>22.142625789520984</c:v>
                </c:pt>
                <c:pt idx="10">
                  <c:v>21.216591353598087</c:v>
                </c:pt>
                <c:pt idx="11">
                  <c:v>20.206824724541125</c:v>
                </c:pt>
                <c:pt idx="12">
                  <c:v>19.117310989916486</c:v>
                </c:pt>
                <c:pt idx="13">
                  <c:v>17.952349962683261</c:v>
                </c:pt>
                <c:pt idx="14">
                  <c:v>16.716539211795872</c:v>
                </c:pt>
                <c:pt idx="15">
                  <c:v>15.414755917699841</c:v>
                </c:pt>
                <c:pt idx="16">
                  <c:v>14.052137624328747</c:v>
                </c:pt>
                <c:pt idx="17">
                  <c:v>12.634061963565445</c:v>
                </c:pt>
                <c:pt idx="18">
                  <c:v>11.166125432185828</c:v>
                </c:pt>
                <c:pt idx="19">
                  <c:v>9.6541213050428354</c:v>
                </c:pt>
                <c:pt idx="20">
                  <c:v>8.1040167716573261</c:v>
                </c:pt>
                <c:pt idx="21">
                  <c:v>6.5219293864471721</c:v>
                </c:pt>
                <c:pt idx="22">
                  <c:v>4.9141029255348263</c:v>
                </c:pt>
                <c:pt idx="23">
                  <c:v>3.2868827454154683</c:v>
                </c:pt>
                <c:pt idx="24">
                  <c:v>1.6466907407338449</c:v>
                </c:pt>
                <c:pt idx="25">
                  <c:v>-1.5862973606688379E-14</c:v>
                </c:pt>
                <c:pt idx="26">
                  <c:v>-1.6466907407338764</c:v>
                </c:pt>
                <c:pt idx="27">
                  <c:v>-3.2868827454154994</c:v>
                </c:pt>
                <c:pt idx="28">
                  <c:v>-4.9141029255348574</c:v>
                </c:pt>
                <c:pt idx="29">
                  <c:v>-6.5219293864472032</c:v>
                </c:pt>
                <c:pt idx="30">
                  <c:v>-8.1040167716573563</c:v>
                </c:pt>
                <c:pt idx="31">
                  <c:v>-9.6541213050428656</c:v>
                </c:pt>
                <c:pt idx="32">
                  <c:v>-11.166125432185851</c:v>
                </c:pt>
                <c:pt idx="33">
                  <c:v>-12.634061963565468</c:v>
                </c:pt>
                <c:pt idx="34">
                  <c:v>-14.052137624328767</c:v>
                </c:pt>
                <c:pt idx="35">
                  <c:v>-15.414755917699861</c:v>
                </c:pt>
                <c:pt idx="36">
                  <c:v>-16.716539211795894</c:v>
                </c:pt>
                <c:pt idx="37">
                  <c:v>-17.952349962683286</c:v>
                </c:pt>
                <c:pt idx="38">
                  <c:v>-19.117310989916511</c:v>
                </c:pt>
                <c:pt idx="39">
                  <c:v>-20.206824724541146</c:v>
                </c:pt>
                <c:pt idx="40">
                  <c:v>-21.216591353598112</c:v>
                </c:pt>
                <c:pt idx="41">
                  <c:v>-22.142625789521009</c:v>
                </c:pt>
                <c:pt idx="42">
                  <c:v>-22.981273397456135</c:v>
                </c:pt>
                <c:pt idx="43">
                  <c:v>-23.729224418436626</c:v>
                </c:pt>
                <c:pt idx="44">
                  <c:v>-24.383527031488985</c:v>
                </c:pt>
                <c:pt idx="45">
                  <c:v>-24.941599003121926</c:v>
                </c:pt>
                <c:pt idx="46">
                  <c:v>-25.401237878222243</c:v>
                </c:pt>
                <c:pt idx="47">
                  <c:v>-25.760629672138947</c:v>
                </c:pt>
                <c:pt idx="48">
                  <c:v>-26.01835602965194</c:v>
                </c:pt>
                <c:pt idx="49">
                  <c:v>-26.17339982257209</c:v>
                </c:pt>
                <c:pt idx="50">
                  <c:v>-26.225149163881511</c:v>
                </c:pt>
                <c:pt idx="51">
                  <c:v>-26.173399822572083</c:v>
                </c:pt>
                <c:pt idx="52">
                  <c:v>-26.018356029651926</c:v>
                </c:pt>
                <c:pt idx="53">
                  <c:v>-25.760629672138926</c:v>
                </c:pt>
                <c:pt idx="54">
                  <c:v>-25.401237878222211</c:v>
                </c:pt>
                <c:pt idx="55">
                  <c:v>-24.941599003121883</c:v>
                </c:pt>
                <c:pt idx="56">
                  <c:v>-24.383527031488935</c:v>
                </c:pt>
                <c:pt idx="57">
                  <c:v>-23.729224418436569</c:v>
                </c:pt>
                <c:pt idx="58">
                  <c:v>-22.981273397456071</c:v>
                </c:pt>
                <c:pt idx="59">
                  <c:v>-22.142625789520935</c:v>
                </c:pt>
                <c:pt idx="60">
                  <c:v>-21.216591353598034</c:v>
                </c:pt>
                <c:pt idx="61">
                  <c:v>-20.206824724541065</c:v>
                </c:pt>
                <c:pt idx="62">
                  <c:v>-19.117310989916419</c:v>
                </c:pt>
                <c:pt idx="63">
                  <c:v>-17.952349962683186</c:v>
                </c:pt>
                <c:pt idx="64">
                  <c:v>-16.716539211795791</c:v>
                </c:pt>
                <c:pt idx="65">
                  <c:v>-15.414755917699763</c:v>
                </c:pt>
                <c:pt idx="66">
                  <c:v>-14.052137624328678</c:v>
                </c:pt>
                <c:pt idx="67">
                  <c:v>-12.634061963565383</c:v>
                </c:pt>
                <c:pt idx="68">
                  <c:v>-11.166125432185773</c:v>
                </c:pt>
                <c:pt idx="69">
                  <c:v>-9.6541213050427892</c:v>
                </c:pt>
                <c:pt idx="70">
                  <c:v>-8.1040167716572906</c:v>
                </c:pt>
                <c:pt idx="71">
                  <c:v>-6.5219293864471473</c:v>
                </c:pt>
                <c:pt idx="72">
                  <c:v>-4.9141029255348121</c:v>
                </c:pt>
                <c:pt idx="73">
                  <c:v>-3.2868827454154661</c:v>
                </c:pt>
                <c:pt idx="74">
                  <c:v>-1.646690740733854</c:v>
                </c:pt>
                <c:pt idx="75">
                  <c:v>-4.8194551466816279E-15</c:v>
                </c:pt>
                <c:pt idx="76">
                  <c:v>1.646690740733844</c:v>
                </c:pt>
                <c:pt idx="77">
                  <c:v>3.2868827454154559</c:v>
                </c:pt>
                <c:pt idx="78">
                  <c:v>4.9141029255348023</c:v>
                </c:pt>
                <c:pt idx="79">
                  <c:v>6.5219293864471375</c:v>
                </c:pt>
                <c:pt idx="80">
                  <c:v>8.1040167716572817</c:v>
                </c:pt>
                <c:pt idx="81">
                  <c:v>9.6541213050427803</c:v>
                </c:pt>
                <c:pt idx="82">
                  <c:v>11.166125432185764</c:v>
                </c:pt>
                <c:pt idx="83">
                  <c:v>12.634061963565374</c:v>
                </c:pt>
                <c:pt idx="84">
                  <c:v>14.052137624328669</c:v>
                </c:pt>
                <c:pt idx="85">
                  <c:v>15.414755917699756</c:v>
                </c:pt>
                <c:pt idx="86">
                  <c:v>16.716539211795784</c:v>
                </c:pt>
                <c:pt idx="87">
                  <c:v>17.952349962683172</c:v>
                </c:pt>
                <c:pt idx="88">
                  <c:v>19.117310989916398</c:v>
                </c:pt>
                <c:pt idx="89">
                  <c:v>20.206824724541033</c:v>
                </c:pt>
                <c:pt idx="90">
                  <c:v>21.216591353597998</c:v>
                </c:pt>
                <c:pt idx="91">
                  <c:v>22.142625789520899</c:v>
                </c:pt>
                <c:pt idx="92">
                  <c:v>22.981273397456032</c:v>
                </c:pt>
                <c:pt idx="93">
                  <c:v>23.72922441843653</c:v>
                </c:pt>
                <c:pt idx="94">
                  <c:v>24.383527031488896</c:v>
                </c:pt>
                <c:pt idx="95">
                  <c:v>24.941599003121851</c:v>
                </c:pt>
                <c:pt idx="96">
                  <c:v>25.401237878222179</c:v>
                </c:pt>
                <c:pt idx="97">
                  <c:v>25.760629672138897</c:v>
                </c:pt>
                <c:pt idx="98">
                  <c:v>26.018356029651905</c:v>
                </c:pt>
                <c:pt idx="99">
                  <c:v>26.173399822572073</c:v>
                </c:pt>
                <c:pt idx="100">
                  <c:v>26.225149163881511</c:v>
                </c:pt>
              </c:numCache>
            </c:numRef>
          </c:xVal>
          <c:yVal>
            <c:numRef>
              <c:f>plots!$AW$11:$AW$111</c:f>
              <c:numCache>
                <c:formatCode>0.0</c:formatCode>
                <c:ptCount val="101"/>
                <c:pt idx="0">
                  <c:v>0</c:v>
                </c:pt>
                <c:pt idx="1">
                  <c:v>1.6466907407338582</c:v>
                </c:pt>
                <c:pt idx="2">
                  <c:v>3.2868827454154799</c:v>
                </c:pt>
                <c:pt idx="3">
                  <c:v>4.9141029255348343</c:v>
                </c:pt>
                <c:pt idx="4">
                  <c:v>6.5219293864471792</c:v>
                </c:pt>
                <c:pt idx="5">
                  <c:v>8.1040167716573297</c:v>
                </c:pt>
                <c:pt idx="6">
                  <c:v>9.6541213050428372</c:v>
                </c:pt>
                <c:pt idx="7">
                  <c:v>11.166125432185826</c:v>
                </c:pt>
                <c:pt idx="8">
                  <c:v>12.634061963565443</c:v>
                </c:pt>
                <c:pt idx="9">
                  <c:v>14.052137624328742</c:v>
                </c:pt>
                <c:pt idx="10">
                  <c:v>15.414755917699832</c:v>
                </c:pt>
                <c:pt idx="11">
                  <c:v>16.716539211795865</c:v>
                </c:pt>
                <c:pt idx="12">
                  <c:v>17.952349962683254</c:v>
                </c:pt>
                <c:pt idx="13">
                  <c:v>19.117310989916479</c:v>
                </c:pt>
                <c:pt idx="14">
                  <c:v>20.206824724541114</c:v>
                </c:pt>
                <c:pt idx="15">
                  <c:v>21.21659135359808</c:v>
                </c:pt>
                <c:pt idx="16">
                  <c:v>22.142625789520977</c:v>
                </c:pt>
                <c:pt idx="17">
                  <c:v>22.981273397456111</c:v>
                </c:pt>
                <c:pt idx="18">
                  <c:v>23.729224418436605</c:v>
                </c:pt>
                <c:pt idx="19">
                  <c:v>24.383527031488967</c:v>
                </c:pt>
                <c:pt idx="20">
                  <c:v>24.941599003121912</c:v>
                </c:pt>
                <c:pt idx="21">
                  <c:v>25.401237878222233</c:v>
                </c:pt>
                <c:pt idx="22">
                  <c:v>25.76062967213894</c:v>
                </c:pt>
                <c:pt idx="23">
                  <c:v>26.018356029651933</c:v>
                </c:pt>
                <c:pt idx="24">
                  <c:v>26.173399822572087</c:v>
                </c:pt>
                <c:pt idx="25">
                  <c:v>26.225149163881511</c:v>
                </c:pt>
                <c:pt idx="26">
                  <c:v>26.173399822572087</c:v>
                </c:pt>
                <c:pt idx="27">
                  <c:v>26.018356029651933</c:v>
                </c:pt>
                <c:pt idx="28">
                  <c:v>25.760629672138933</c:v>
                </c:pt>
                <c:pt idx="29">
                  <c:v>25.401237878222226</c:v>
                </c:pt>
                <c:pt idx="30">
                  <c:v>24.941599003121901</c:v>
                </c:pt>
                <c:pt idx="31">
                  <c:v>24.383527031488956</c:v>
                </c:pt>
                <c:pt idx="32">
                  <c:v>23.729224418436594</c:v>
                </c:pt>
                <c:pt idx="33">
                  <c:v>22.981273397456096</c:v>
                </c:pt>
                <c:pt idx="34">
                  <c:v>22.142625789520963</c:v>
                </c:pt>
                <c:pt idx="35">
                  <c:v>21.216591353598066</c:v>
                </c:pt>
                <c:pt idx="36">
                  <c:v>20.206824724541097</c:v>
                </c:pt>
                <c:pt idx="37">
                  <c:v>19.117310989916458</c:v>
                </c:pt>
                <c:pt idx="38">
                  <c:v>17.952349962683229</c:v>
                </c:pt>
                <c:pt idx="39">
                  <c:v>16.716539211795837</c:v>
                </c:pt>
                <c:pt idx="40">
                  <c:v>15.4147559176998</c:v>
                </c:pt>
                <c:pt idx="41">
                  <c:v>14.052137624328703</c:v>
                </c:pt>
                <c:pt idx="42">
                  <c:v>12.634061963565403</c:v>
                </c:pt>
                <c:pt idx="43">
                  <c:v>11.166125432185781</c:v>
                </c:pt>
                <c:pt idx="44">
                  <c:v>9.6541213050427892</c:v>
                </c:pt>
                <c:pt idx="45">
                  <c:v>8.1040167716572764</c:v>
                </c:pt>
                <c:pt idx="46">
                  <c:v>6.5219293864471233</c:v>
                </c:pt>
                <c:pt idx="47">
                  <c:v>4.9141029255347757</c:v>
                </c:pt>
                <c:pt idx="48">
                  <c:v>3.2868827454154181</c:v>
                </c:pt>
                <c:pt idx="49">
                  <c:v>1.6466907407337943</c:v>
                </c:pt>
                <c:pt idx="50">
                  <c:v>-6.6664864524541269E-14</c:v>
                </c:pt>
                <c:pt idx="51">
                  <c:v>-1.6466907407339271</c:v>
                </c:pt>
                <c:pt idx="52">
                  <c:v>-3.2868827454155505</c:v>
                </c:pt>
                <c:pt idx="53">
                  <c:v>-4.9141029255349071</c:v>
                </c:pt>
                <c:pt idx="54">
                  <c:v>-6.521929386447253</c:v>
                </c:pt>
                <c:pt idx="55">
                  <c:v>-8.1040167716574043</c:v>
                </c:pt>
                <c:pt idx="56">
                  <c:v>-9.6541213050429118</c:v>
                </c:pt>
                <c:pt idx="57">
                  <c:v>-11.166125432185902</c:v>
                </c:pt>
                <c:pt idx="58">
                  <c:v>-12.634061963565518</c:v>
                </c:pt>
                <c:pt idx="59">
                  <c:v>-14.052137624328816</c:v>
                </c:pt>
                <c:pt idx="60">
                  <c:v>-15.414755917699908</c:v>
                </c:pt>
                <c:pt idx="61">
                  <c:v>-16.716539211795936</c:v>
                </c:pt>
                <c:pt idx="62">
                  <c:v>-17.952349962683325</c:v>
                </c:pt>
                <c:pt idx="63">
                  <c:v>-19.117310989916547</c:v>
                </c:pt>
                <c:pt idx="64">
                  <c:v>-20.206824724541182</c:v>
                </c:pt>
                <c:pt idx="65">
                  <c:v>-21.21659135359814</c:v>
                </c:pt>
                <c:pt idx="66">
                  <c:v>-22.142625789521023</c:v>
                </c:pt>
                <c:pt idx="67">
                  <c:v>-22.981273397456146</c:v>
                </c:pt>
                <c:pt idx="68">
                  <c:v>-23.72922441843663</c:v>
                </c:pt>
                <c:pt idx="69">
                  <c:v>-24.383527031488985</c:v>
                </c:pt>
                <c:pt idx="70">
                  <c:v>-24.941599003121922</c:v>
                </c:pt>
                <c:pt idx="71">
                  <c:v>-25.40123787822224</c:v>
                </c:pt>
                <c:pt idx="72">
                  <c:v>-25.760629672138943</c:v>
                </c:pt>
                <c:pt idx="73">
                  <c:v>-26.018356029651933</c:v>
                </c:pt>
                <c:pt idx="74">
                  <c:v>-26.173399822572087</c:v>
                </c:pt>
                <c:pt idx="75">
                  <c:v>-26.225149163881511</c:v>
                </c:pt>
                <c:pt idx="76">
                  <c:v>-26.173399822572087</c:v>
                </c:pt>
                <c:pt idx="77">
                  <c:v>-26.018356029651937</c:v>
                </c:pt>
                <c:pt idx="78">
                  <c:v>-25.760629672138943</c:v>
                </c:pt>
                <c:pt idx="79">
                  <c:v>-25.401237878222243</c:v>
                </c:pt>
                <c:pt idx="80">
                  <c:v>-24.941599003121926</c:v>
                </c:pt>
                <c:pt idx="81">
                  <c:v>-24.383527031488988</c:v>
                </c:pt>
                <c:pt idx="82">
                  <c:v>-23.729224418436633</c:v>
                </c:pt>
                <c:pt idx="83">
                  <c:v>-22.98127339745615</c:v>
                </c:pt>
                <c:pt idx="84">
                  <c:v>-22.142625789521027</c:v>
                </c:pt>
                <c:pt idx="85">
                  <c:v>-21.216591353598144</c:v>
                </c:pt>
                <c:pt idx="86">
                  <c:v>-20.206824724541189</c:v>
                </c:pt>
                <c:pt idx="87">
                  <c:v>-19.117310989916561</c:v>
                </c:pt>
                <c:pt idx="88">
                  <c:v>-17.95234996268335</c:v>
                </c:pt>
                <c:pt idx="89">
                  <c:v>-16.716539211795972</c:v>
                </c:pt>
                <c:pt idx="90">
                  <c:v>-15.414755917699951</c:v>
                </c:pt>
                <c:pt idx="91">
                  <c:v>-14.052137624328875</c:v>
                </c:pt>
                <c:pt idx="92">
                  <c:v>-12.634061963565589</c:v>
                </c:pt>
                <c:pt idx="93">
                  <c:v>-11.166125432185984</c:v>
                </c:pt>
                <c:pt idx="94">
                  <c:v>-9.6541213050430077</c:v>
                </c:pt>
                <c:pt idx="95">
                  <c:v>-8.1040167716575127</c:v>
                </c:pt>
                <c:pt idx="96">
                  <c:v>-6.5219293864473737</c:v>
                </c:pt>
                <c:pt idx="97">
                  <c:v>-4.9141029255350421</c:v>
                </c:pt>
                <c:pt idx="98">
                  <c:v>-3.2868827454156984</c:v>
                </c:pt>
                <c:pt idx="99">
                  <c:v>-1.6466907407340881</c:v>
                </c:pt>
                <c:pt idx="100">
                  <c:v>-2.3935205560333889E-13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49-4997-9125-8220349F5426}"/>
            </c:ext>
          </c:extLst>
        </c:ser>
        <c:ser>
          <c:idx val="3"/>
          <c:order val="3"/>
          <c:tx>
            <c:strRef>
              <c:f>plots!$AY$5</c:f>
              <c:strCache>
                <c:ptCount val="1"/>
                <c:pt idx="0">
                  <c:v>Capricorn Tropic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plots!$BA$11:$BA$111</c:f>
              <c:numCache>
                <c:formatCode>0.0</c:formatCode>
                <c:ptCount val="101"/>
                <c:pt idx="0">
                  <c:v>61.010139160756196</c:v>
                </c:pt>
                <c:pt idx="1">
                  <c:v>60.889749587563081</c:v>
                </c:pt>
                <c:pt idx="2">
                  <c:v>60.529055990628365</c:v>
                </c:pt>
                <c:pt idx="3">
                  <c:v>59.929481862793914</c:v>
                </c:pt>
                <c:pt idx="4">
                  <c:v>59.093393449222923</c:v>
                </c:pt>
                <c:pt idx="5">
                  <c:v>58.024090408911313</c:v>
                </c:pt>
                <c:pt idx="6">
                  <c:v>56.725792792441091</c:v>
                </c:pt>
                <c:pt idx="7">
                  <c:v>55.203624387368706</c:v>
                </c:pt>
                <c:pt idx="8">
                  <c:v>53.463592496976375</c:v>
                </c:pt>
                <c:pt idx="9">
                  <c:v>51.512564232190535</c:v>
                </c:pt>
                <c:pt idx="10">
                  <c:v>49.358239410232258</c:v>
                </c:pt>
                <c:pt idx="11">
                  <c:v>47.009120166956436</c:v>
                </c:pt>
                <c:pt idx="12">
                  <c:v>44.474477402805761</c:v>
                </c:pt>
                <c:pt idx="13">
                  <c:v>41.764314194802218</c:v>
                </c:pt>
                <c:pt idx="14">
                  <c:v>38.889326318971996</c:v>
                </c:pt>
                <c:pt idx="15">
                  <c:v>35.860860039003988</c:v>
                </c:pt>
                <c:pt idx="16">
                  <c:v>32.690867327730572</c:v>
                </c:pt>
                <c:pt idx="17">
                  <c:v>29.391858698151239</c:v>
                </c:pt>
                <c:pt idx="18">
                  <c:v>25.976853830153271</c:v>
                </c:pt>
                <c:pt idx="19">
                  <c:v>22.459330187783323</c:v>
                </c:pt>
                <c:pt idx="20">
                  <c:v>18.853169829854149</c:v>
                </c:pt>
                <c:pt idx="21">
                  <c:v>15.172604623800533</c:v>
                </c:pt>
                <c:pt idx="22">
                  <c:v>11.432160079000473</c:v>
                </c:pt>
                <c:pt idx="23">
                  <c:v>7.646598021225735</c:v>
                </c:pt>
                <c:pt idx="24">
                  <c:v>3.8308583344595575</c:v>
                </c:pt>
                <c:pt idx="25">
                  <c:v>-3.6903592852785854E-14</c:v>
                </c:pt>
                <c:pt idx="26">
                  <c:v>-3.8308583344596308</c:v>
                </c:pt>
                <c:pt idx="27">
                  <c:v>-7.6465980212258078</c:v>
                </c:pt>
                <c:pt idx="28">
                  <c:v>-11.432160079000546</c:v>
                </c:pt>
                <c:pt idx="29">
                  <c:v>-15.172604623800604</c:v>
                </c:pt>
                <c:pt idx="30">
                  <c:v>-18.853169829854217</c:v>
                </c:pt>
                <c:pt idx="31">
                  <c:v>-22.459330187783394</c:v>
                </c:pt>
                <c:pt idx="32">
                  <c:v>-25.976853830153324</c:v>
                </c:pt>
                <c:pt idx="33">
                  <c:v>-29.391858698151296</c:v>
                </c:pt>
                <c:pt idx="34">
                  <c:v>-32.690867327730622</c:v>
                </c:pt>
                <c:pt idx="35">
                  <c:v>-35.860860039004038</c:v>
                </c:pt>
                <c:pt idx="36">
                  <c:v>-38.889326318972053</c:v>
                </c:pt>
                <c:pt idx="37">
                  <c:v>-41.764314194802274</c:v>
                </c:pt>
                <c:pt idx="38">
                  <c:v>-44.474477402805817</c:v>
                </c:pt>
                <c:pt idx="39">
                  <c:v>-47.009120166956485</c:v>
                </c:pt>
                <c:pt idx="40">
                  <c:v>-49.358239410232315</c:v>
                </c:pt>
                <c:pt idx="41">
                  <c:v>-51.512564232190591</c:v>
                </c:pt>
                <c:pt idx="42">
                  <c:v>-53.463592496976425</c:v>
                </c:pt>
                <c:pt idx="43">
                  <c:v>-55.203624387368748</c:v>
                </c:pt>
                <c:pt idx="44">
                  <c:v>-56.725792792441133</c:v>
                </c:pt>
                <c:pt idx="45">
                  <c:v>-58.024090408911349</c:v>
                </c:pt>
                <c:pt idx="46">
                  <c:v>-59.093393449222958</c:v>
                </c:pt>
                <c:pt idx="47">
                  <c:v>-59.929481862793935</c:v>
                </c:pt>
                <c:pt idx="48">
                  <c:v>-60.529055990628379</c:v>
                </c:pt>
                <c:pt idx="49">
                  <c:v>-60.889749587563088</c:v>
                </c:pt>
                <c:pt idx="50">
                  <c:v>-61.010139160756196</c:v>
                </c:pt>
                <c:pt idx="51">
                  <c:v>-60.889749587563074</c:v>
                </c:pt>
                <c:pt idx="52">
                  <c:v>-60.529055990628343</c:v>
                </c:pt>
                <c:pt idx="53">
                  <c:v>-59.929481862793878</c:v>
                </c:pt>
                <c:pt idx="54">
                  <c:v>-59.09339344922288</c:v>
                </c:pt>
                <c:pt idx="55">
                  <c:v>-58.024090408911256</c:v>
                </c:pt>
                <c:pt idx="56">
                  <c:v>-56.72579279244102</c:v>
                </c:pt>
                <c:pt idx="57">
                  <c:v>-55.203624387368613</c:v>
                </c:pt>
                <c:pt idx="58">
                  <c:v>-53.463592496976275</c:v>
                </c:pt>
                <c:pt idx="59">
                  <c:v>-51.512564232190421</c:v>
                </c:pt>
                <c:pt idx="60">
                  <c:v>-49.358239410232137</c:v>
                </c:pt>
                <c:pt idx="61">
                  <c:v>-47.009120166956293</c:v>
                </c:pt>
                <c:pt idx="62">
                  <c:v>-44.474477402805604</c:v>
                </c:pt>
                <c:pt idx="63">
                  <c:v>-41.76431419480204</c:v>
                </c:pt>
                <c:pt idx="64">
                  <c:v>-38.889326318971818</c:v>
                </c:pt>
                <c:pt idx="65">
                  <c:v>-35.860860039003803</c:v>
                </c:pt>
                <c:pt idx="66">
                  <c:v>-32.690867327730409</c:v>
                </c:pt>
                <c:pt idx="67">
                  <c:v>-29.391858698151093</c:v>
                </c:pt>
                <c:pt idx="68">
                  <c:v>-25.976853830153143</c:v>
                </c:pt>
                <c:pt idx="69">
                  <c:v>-22.459330187783216</c:v>
                </c:pt>
                <c:pt idx="70">
                  <c:v>-18.853169829854064</c:v>
                </c:pt>
                <c:pt idx="71">
                  <c:v>-15.172604623800472</c:v>
                </c:pt>
                <c:pt idx="72">
                  <c:v>-11.432160079000441</c:v>
                </c:pt>
                <c:pt idx="73">
                  <c:v>-7.6465980212257296</c:v>
                </c:pt>
                <c:pt idx="74">
                  <c:v>-3.8308583344595784</c:v>
                </c:pt>
                <c:pt idx="75">
                  <c:v>-1.1211971658984052E-14</c:v>
                </c:pt>
                <c:pt idx="76">
                  <c:v>3.8308583344595557</c:v>
                </c:pt>
                <c:pt idx="77">
                  <c:v>7.6465980212257065</c:v>
                </c:pt>
                <c:pt idx="78">
                  <c:v>11.43216007900042</c:v>
                </c:pt>
                <c:pt idx="79">
                  <c:v>15.172604623800451</c:v>
                </c:pt>
                <c:pt idx="80">
                  <c:v>18.853169829854043</c:v>
                </c:pt>
                <c:pt idx="81">
                  <c:v>22.459330187783198</c:v>
                </c:pt>
                <c:pt idx="82">
                  <c:v>25.976853830153122</c:v>
                </c:pt>
                <c:pt idx="83">
                  <c:v>29.391858698151076</c:v>
                </c:pt>
                <c:pt idx="84">
                  <c:v>32.690867327730388</c:v>
                </c:pt>
                <c:pt idx="85">
                  <c:v>35.860860039003796</c:v>
                </c:pt>
                <c:pt idx="86">
                  <c:v>38.889326318971797</c:v>
                </c:pt>
                <c:pt idx="87">
                  <c:v>41.764314194802012</c:v>
                </c:pt>
                <c:pt idx="88">
                  <c:v>44.474477402805555</c:v>
                </c:pt>
                <c:pt idx="89">
                  <c:v>47.009120166956222</c:v>
                </c:pt>
                <c:pt idx="90">
                  <c:v>49.358239410232052</c:v>
                </c:pt>
                <c:pt idx="91">
                  <c:v>51.512564232190343</c:v>
                </c:pt>
                <c:pt idx="92">
                  <c:v>53.46359249697619</c:v>
                </c:pt>
                <c:pt idx="93">
                  <c:v>55.203624387368528</c:v>
                </c:pt>
                <c:pt idx="94">
                  <c:v>56.725792792440927</c:v>
                </c:pt>
                <c:pt idx="95">
                  <c:v>58.024090408911178</c:v>
                </c:pt>
                <c:pt idx="96">
                  <c:v>59.093393449222809</c:v>
                </c:pt>
                <c:pt idx="97">
                  <c:v>59.929481862793814</c:v>
                </c:pt>
                <c:pt idx="98">
                  <c:v>60.529055990628294</c:v>
                </c:pt>
                <c:pt idx="99">
                  <c:v>60.889749587563045</c:v>
                </c:pt>
                <c:pt idx="100">
                  <c:v>61.010139160756196</c:v>
                </c:pt>
              </c:numCache>
            </c:numRef>
          </c:xVal>
          <c:yVal>
            <c:numRef>
              <c:f>plots!$BB$11:$BB$111</c:f>
              <c:numCache>
                <c:formatCode>0.0</c:formatCode>
                <c:ptCount val="101"/>
                <c:pt idx="0">
                  <c:v>0</c:v>
                </c:pt>
                <c:pt idx="1">
                  <c:v>3.8308583344595886</c:v>
                </c:pt>
                <c:pt idx="2">
                  <c:v>7.6465980212257625</c:v>
                </c:pt>
                <c:pt idx="3">
                  <c:v>11.432160079000495</c:v>
                </c:pt>
                <c:pt idx="4">
                  <c:v>15.172604623800547</c:v>
                </c:pt>
                <c:pt idx="5">
                  <c:v>18.853169829854156</c:v>
                </c:pt>
                <c:pt idx="6">
                  <c:v>22.459330187783326</c:v>
                </c:pt>
                <c:pt idx="7">
                  <c:v>25.976853830153267</c:v>
                </c:pt>
                <c:pt idx="8">
                  <c:v>29.391858698151232</c:v>
                </c:pt>
                <c:pt idx="9">
                  <c:v>32.690867327730558</c:v>
                </c:pt>
                <c:pt idx="10">
                  <c:v>35.860860039003967</c:v>
                </c:pt>
                <c:pt idx="11">
                  <c:v>38.889326318971989</c:v>
                </c:pt>
                <c:pt idx="12">
                  <c:v>41.764314194802196</c:v>
                </c:pt>
                <c:pt idx="13">
                  <c:v>44.474477402805739</c:v>
                </c:pt>
                <c:pt idx="14">
                  <c:v>47.009120166956414</c:v>
                </c:pt>
                <c:pt idx="15">
                  <c:v>49.358239410232244</c:v>
                </c:pt>
                <c:pt idx="16">
                  <c:v>51.51256423219052</c:v>
                </c:pt>
                <c:pt idx="17">
                  <c:v>53.463592496976375</c:v>
                </c:pt>
                <c:pt idx="18">
                  <c:v>55.203624387368706</c:v>
                </c:pt>
                <c:pt idx="19">
                  <c:v>56.725792792441091</c:v>
                </c:pt>
                <c:pt idx="20">
                  <c:v>58.02409040891132</c:v>
                </c:pt>
                <c:pt idx="21">
                  <c:v>59.09339344922293</c:v>
                </c:pt>
                <c:pt idx="22">
                  <c:v>59.929481862793914</c:v>
                </c:pt>
                <c:pt idx="23">
                  <c:v>60.529055990628365</c:v>
                </c:pt>
                <c:pt idx="24">
                  <c:v>60.889749587563081</c:v>
                </c:pt>
                <c:pt idx="25">
                  <c:v>61.010139160756196</c:v>
                </c:pt>
                <c:pt idx="26">
                  <c:v>60.889749587563081</c:v>
                </c:pt>
                <c:pt idx="27">
                  <c:v>60.529055990628358</c:v>
                </c:pt>
                <c:pt idx="28">
                  <c:v>59.929481862793899</c:v>
                </c:pt>
                <c:pt idx="29">
                  <c:v>59.093393449222908</c:v>
                </c:pt>
                <c:pt idx="30">
                  <c:v>58.024090408911292</c:v>
                </c:pt>
                <c:pt idx="31">
                  <c:v>56.725792792441062</c:v>
                </c:pt>
                <c:pt idx="32">
                  <c:v>55.203624387368677</c:v>
                </c:pt>
                <c:pt idx="33">
                  <c:v>53.463592496976339</c:v>
                </c:pt>
                <c:pt idx="34">
                  <c:v>51.512564232190492</c:v>
                </c:pt>
                <c:pt idx="35">
                  <c:v>49.358239410232208</c:v>
                </c:pt>
                <c:pt idx="36">
                  <c:v>47.009120166956372</c:v>
                </c:pt>
                <c:pt idx="37">
                  <c:v>44.474477402805697</c:v>
                </c:pt>
                <c:pt idx="38">
                  <c:v>41.764314194802147</c:v>
                </c:pt>
                <c:pt idx="39">
                  <c:v>38.889326318971918</c:v>
                </c:pt>
                <c:pt idx="40">
                  <c:v>35.860860039003896</c:v>
                </c:pt>
                <c:pt idx="41">
                  <c:v>32.690867327730473</c:v>
                </c:pt>
                <c:pt idx="42">
                  <c:v>29.39185869815114</c:v>
                </c:pt>
                <c:pt idx="43">
                  <c:v>25.976853830153161</c:v>
                </c:pt>
                <c:pt idx="44">
                  <c:v>22.459330187783213</c:v>
                </c:pt>
                <c:pt idx="45">
                  <c:v>18.853169829854032</c:v>
                </c:pt>
                <c:pt idx="46">
                  <c:v>15.172604623800417</c:v>
                </c:pt>
                <c:pt idx="47">
                  <c:v>11.432160079000358</c:v>
                </c:pt>
                <c:pt idx="48">
                  <c:v>7.6465980212256186</c:v>
                </c:pt>
                <c:pt idx="49">
                  <c:v>3.8308583344594398</c:v>
                </c:pt>
                <c:pt idx="50">
                  <c:v>-1.5508901918379945E-13</c:v>
                </c:pt>
                <c:pt idx="51">
                  <c:v>-3.8308583344597484</c:v>
                </c:pt>
                <c:pt idx="52">
                  <c:v>-7.6465980212259268</c:v>
                </c:pt>
                <c:pt idx="53">
                  <c:v>-11.432160079000662</c:v>
                </c:pt>
                <c:pt idx="54">
                  <c:v>-15.172604623800718</c:v>
                </c:pt>
                <c:pt idx="55">
                  <c:v>-18.853169829854327</c:v>
                </c:pt>
                <c:pt idx="56">
                  <c:v>-22.4593301877835</c:v>
                </c:pt>
                <c:pt idx="57">
                  <c:v>-25.976853830153441</c:v>
                </c:pt>
                <c:pt idx="58">
                  <c:v>-29.39185869815141</c:v>
                </c:pt>
                <c:pt idx="59">
                  <c:v>-32.690867327730736</c:v>
                </c:pt>
                <c:pt idx="60">
                  <c:v>-35.860860039004145</c:v>
                </c:pt>
                <c:pt idx="61">
                  <c:v>-38.889326318972152</c:v>
                </c:pt>
                <c:pt idx="62">
                  <c:v>-41.764314194802367</c:v>
                </c:pt>
                <c:pt idx="63">
                  <c:v>-44.474477402805903</c:v>
                </c:pt>
                <c:pt idx="64">
                  <c:v>-47.009120166956571</c:v>
                </c:pt>
                <c:pt idx="65">
                  <c:v>-49.358239410232379</c:v>
                </c:pt>
                <c:pt idx="66">
                  <c:v>-51.512564232190634</c:v>
                </c:pt>
                <c:pt idx="67">
                  <c:v>-53.463592496976453</c:v>
                </c:pt>
                <c:pt idx="68">
                  <c:v>-55.203624387368755</c:v>
                </c:pt>
                <c:pt idx="69">
                  <c:v>-56.725792792441133</c:v>
                </c:pt>
                <c:pt idx="70">
                  <c:v>-58.024090408911341</c:v>
                </c:pt>
                <c:pt idx="71">
                  <c:v>-59.093393449222944</c:v>
                </c:pt>
                <c:pt idx="72">
                  <c:v>-59.929481862793921</c:v>
                </c:pt>
                <c:pt idx="73">
                  <c:v>-60.529055990628365</c:v>
                </c:pt>
                <c:pt idx="74">
                  <c:v>-60.889749587563081</c:v>
                </c:pt>
                <c:pt idx="75">
                  <c:v>-61.010139160756196</c:v>
                </c:pt>
                <c:pt idx="76">
                  <c:v>-60.889749587563081</c:v>
                </c:pt>
                <c:pt idx="77">
                  <c:v>-60.529055990628372</c:v>
                </c:pt>
                <c:pt idx="78">
                  <c:v>-59.929481862793928</c:v>
                </c:pt>
                <c:pt idx="79">
                  <c:v>-59.093393449222951</c:v>
                </c:pt>
                <c:pt idx="80">
                  <c:v>-58.024090408911349</c:v>
                </c:pt>
                <c:pt idx="81">
                  <c:v>-56.72579279244114</c:v>
                </c:pt>
                <c:pt idx="82">
                  <c:v>-55.20362438736877</c:v>
                </c:pt>
                <c:pt idx="83">
                  <c:v>-53.46359249697646</c:v>
                </c:pt>
                <c:pt idx="84">
                  <c:v>-51.512564232190641</c:v>
                </c:pt>
                <c:pt idx="85">
                  <c:v>-49.358239410232393</c:v>
                </c:pt>
                <c:pt idx="86">
                  <c:v>-47.009120166956585</c:v>
                </c:pt>
                <c:pt idx="87">
                  <c:v>-44.474477402805938</c:v>
                </c:pt>
                <c:pt idx="88">
                  <c:v>-41.764314194802424</c:v>
                </c:pt>
                <c:pt idx="89">
                  <c:v>-38.889326318972238</c:v>
                </c:pt>
                <c:pt idx="90">
                  <c:v>-35.860860039004244</c:v>
                </c:pt>
                <c:pt idx="91">
                  <c:v>-32.690867327730871</c:v>
                </c:pt>
                <c:pt idx="92">
                  <c:v>-29.391858698151573</c:v>
                </c:pt>
                <c:pt idx="93">
                  <c:v>-25.976853830153637</c:v>
                </c:pt>
                <c:pt idx="94">
                  <c:v>-22.459330187783724</c:v>
                </c:pt>
                <c:pt idx="95">
                  <c:v>-18.853169829854583</c:v>
                </c:pt>
                <c:pt idx="96">
                  <c:v>-15.172604623801002</c:v>
                </c:pt>
                <c:pt idx="97">
                  <c:v>-11.432160079000978</c:v>
                </c:pt>
                <c:pt idx="98">
                  <c:v>-7.6465980212262705</c:v>
                </c:pt>
                <c:pt idx="99">
                  <c:v>-3.8308583344601228</c:v>
                </c:pt>
                <c:pt idx="100">
                  <c:v>-5.5682818540016367E-13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49-4997-9125-8220349F5426}"/>
            </c:ext>
          </c:extLst>
        </c:ser>
        <c:ser>
          <c:idx val="2"/>
          <c:order val="4"/>
          <c:tx>
            <c:strRef>
              <c:f>plots!$BI$5</c:f>
              <c:strCache>
                <c:ptCount val="1"/>
                <c:pt idx="0">
                  <c:v>80 deg</c:v>
                </c:pt>
              </c:strCache>
            </c:strRef>
          </c:tx>
          <c:spPr>
            <a:ln w="127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plots!$BK$11:$BK$111</c:f>
              <c:numCache>
                <c:formatCode>0.0</c:formatCode>
                <c:ptCount val="101"/>
                <c:pt idx="0">
                  <c:v>4.2676006984684678</c:v>
                </c:pt>
                <c:pt idx="1">
                  <c:v>4.2591795633306919</c:v>
                </c:pt>
                <c:pt idx="2">
                  <c:v>4.2339493922905014</c:v>
                </c:pt>
                <c:pt idx="3">
                  <c:v>4.1920097573064226</c:v>
                </c:pt>
                <c:pt idx="4">
                  <c:v>4.1335261749573426</c:v>
                </c:pt>
                <c:pt idx="5">
                  <c:v>4.0587294532241849</c:v>
                </c:pt>
                <c:pt idx="6">
                  <c:v>3.9679147805962596</c:v>
                </c:pt>
                <c:pt idx="7">
                  <c:v>3.8614405610971501</c:v>
                </c:pt>
                <c:pt idx="8">
                  <c:v>3.7397269998277762</c:v>
                </c:pt>
                <c:pt idx="9">
                  <c:v>3.6032544446088326</c:v>
                </c:pt>
                <c:pt idx="10">
                  <c:v>3.452561490267386</c:v>
                </c:pt>
                <c:pt idx="11">
                  <c:v>3.2882428530491628</c:v>
                </c:pt>
                <c:pt idx="12">
                  <c:v>3.1109470235452168</c:v>
                </c:pt>
                <c:pt idx="13">
                  <c:v>2.9213737073958406</c:v>
                </c:pt>
                <c:pt idx="14">
                  <c:v>2.7202710638720662</c:v>
                </c:pt>
                <c:pt idx="15">
                  <c:v>2.5084327532328237</c:v>
                </c:pt>
                <c:pt idx="16">
                  <c:v>2.2866948045104869</c:v>
                </c:pt>
                <c:pt idx="17">
                  <c:v>2.0559323160862308</c:v>
                </c:pt>
                <c:pt idx="18">
                  <c:v>1.8170560020765134</c:v>
                </c:pt>
                <c:pt idx="19">
                  <c:v>1.5710085981605235</c:v>
                </c:pt>
                <c:pt idx="20">
                  <c:v>1.3187611410331517</c:v>
                </c:pt>
                <c:pt idx="21">
                  <c:v>1.0613091361667777</c:v>
                </c:pt>
                <c:pt idx="22">
                  <c:v>0.79966862900597668</c:v>
                </c:pt>
                <c:pt idx="23">
                  <c:v>0.53487219510033457</c:v>
                </c:pt>
                <c:pt idx="24">
                  <c:v>0.26796486500049355</c:v>
                </c:pt>
                <c:pt idx="25">
                  <c:v>-2.5813709131128761E-15</c:v>
                </c:pt>
                <c:pt idx="26">
                  <c:v>-0.26796486500049871</c:v>
                </c:pt>
                <c:pt idx="27">
                  <c:v>-0.53487219510033968</c:v>
                </c:pt>
                <c:pt idx="28">
                  <c:v>-0.79966862900598179</c:v>
                </c:pt>
                <c:pt idx="29">
                  <c:v>-1.0613091361667826</c:v>
                </c:pt>
                <c:pt idx="30">
                  <c:v>-1.3187611410331563</c:v>
                </c:pt>
                <c:pt idx="31">
                  <c:v>-1.5710085981605284</c:v>
                </c:pt>
                <c:pt idx="32">
                  <c:v>-1.8170560020765172</c:v>
                </c:pt>
                <c:pt idx="33">
                  <c:v>-2.0559323160862348</c:v>
                </c:pt>
                <c:pt idx="34">
                  <c:v>-2.2866948045104905</c:v>
                </c:pt>
                <c:pt idx="35">
                  <c:v>-2.5084327532328272</c:v>
                </c:pt>
                <c:pt idx="36">
                  <c:v>-2.7202710638720702</c:v>
                </c:pt>
                <c:pt idx="37">
                  <c:v>-2.9213737073958446</c:v>
                </c:pt>
                <c:pt idx="38">
                  <c:v>-3.1109470235452203</c:v>
                </c:pt>
                <c:pt idx="39">
                  <c:v>-3.2882428530491667</c:v>
                </c:pt>
                <c:pt idx="40">
                  <c:v>-3.4525614902673905</c:v>
                </c:pt>
                <c:pt idx="41">
                  <c:v>-3.6032544446088361</c:v>
                </c:pt>
                <c:pt idx="42">
                  <c:v>-3.7397269998277802</c:v>
                </c:pt>
                <c:pt idx="43">
                  <c:v>-3.8614405610971536</c:v>
                </c:pt>
                <c:pt idx="44">
                  <c:v>-3.9679147805962622</c:v>
                </c:pt>
                <c:pt idx="45">
                  <c:v>-4.0587294532241875</c:v>
                </c:pt>
                <c:pt idx="46">
                  <c:v>-4.1335261749573444</c:v>
                </c:pt>
                <c:pt idx="47">
                  <c:v>-4.1920097573064243</c:v>
                </c:pt>
                <c:pt idx="48">
                  <c:v>-4.2339493922905023</c:v>
                </c:pt>
                <c:pt idx="49">
                  <c:v>-4.2591795633306919</c:v>
                </c:pt>
                <c:pt idx="50">
                  <c:v>-4.2676006984684678</c:v>
                </c:pt>
                <c:pt idx="51">
                  <c:v>-4.259179563330691</c:v>
                </c:pt>
                <c:pt idx="52">
                  <c:v>-4.2339493922904996</c:v>
                </c:pt>
                <c:pt idx="53">
                  <c:v>-4.1920097573064208</c:v>
                </c:pt>
                <c:pt idx="54">
                  <c:v>-4.13352617495734</c:v>
                </c:pt>
                <c:pt idx="55">
                  <c:v>-4.0587294532241813</c:v>
                </c:pt>
                <c:pt idx="56">
                  <c:v>-3.9679147805962542</c:v>
                </c:pt>
                <c:pt idx="57">
                  <c:v>-3.8614405610971438</c:v>
                </c:pt>
                <c:pt idx="58">
                  <c:v>-3.7397269998277696</c:v>
                </c:pt>
                <c:pt idx="59">
                  <c:v>-3.6032544446088246</c:v>
                </c:pt>
                <c:pt idx="60">
                  <c:v>-3.4525614902673776</c:v>
                </c:pt>
                <c:pt idx="61">
                  <c:v>-3.288242853049153</c:v>
                </c:pt>
                <c:pt idx="62">
                  <c:v>-3.1109470235452057</c:v>
                </c:pt>
                <c:pt idx="63">
                  <c:v>-2.9213737073958286</c:v>
                </c:pt>
                <c:pt idx="64">
                  <c:v>-2.7202710638720533</c:v>
                </c:pt>
                <c:pt idx="65">
                  <c:v>-2.5084327532328112</c:v>
                </c:pt>
                <c:pt idx="66">
                  <c:v>-2.2866948045104758</c:v>
                </c:pt>
                <c:pt idx="67">
                  <c:v>-2.0559323160862206</c:v>
                </c:pt>
                <c:pt idx="68">
                  <c:v>-1.8170560020765045</c:v>
                </c:pt>
                <c:pt idx="69">
                  <c:v>-1.5710085981605162</c:v>
                </c:pt>
                <c:pt idx="70">
                  <c:v>-1.3187611410331457</c:v>
                </c:pt>
                <c:pt idx="71">
                  <c:v>-1.0613091361667735</c:v>
                </c:pt>
                <c:pt idx="72">
                  <c:v>-0.79966862900597446</c:v>
                </c:pt>
                <c:pt idx="73">
                  <c:v>-0.53487219510033424</c:v>
                </c:pt>
                <c:pt idx="74">
                  <c:v>-0.26796486500049499</c:v>
                </c:pt>
                <c:pt idx="75">
                  <c:v>-7.8426666028433863E-16</c:v>
                </c:pt>
                <c:pt idx="76">
                  <c:v>0.26796486500049344</c:v>
                </c:pt>
                <c:pt idx="77">
                  <c:v>0.53487219510033257</c:v>
                </c:pt>
                <c:pt idx="78">
                  <c:v>0.79966862900597291</c:v>
                </c:pt>
                <c:pt idx="79">
                  <c:v>1.0613091361667719</c:v>
                </c:pt>
                <c:pt idx="80">
                  <c:v>1.3187611410331443</c:v>
                </c:pt>
                <c:pt idx="81">
                  <c:v>1.5710085981605149</c:v>
                </c:pt>
                <c:pt idx="82">
                  <c:v>1.817056002076503</c:v>
                </c:pt>
                <c:pt idx="83">
                  <c:v>2.0559323160862193</c:v>
                </c:pt>
                <c:pt idx="84">
                  <c:v>2.2866948045104745</c:v>
                </c:pt>
                <c:pt idx="85">
                  <c:v>2.5084327532328103</c:v>
                </c:pt>
                <c:pt idx="86">
                  <c:v>2.720271063872052</c:v>
                </c:pt>
                <c:pt idx="87">
                  <c:v>2.9213737073958259</c:v>
                </c:pt>
                <c:pt idx="88">
                  <c:v>3.1109470235452021</c:v>
                </c:pt>
                <c:pt idx="89">
                  <c:v>3.2882428530491481</c:v>
                </c:pt>
                <c:pt idx="90">
                  <c:v>3.4525614902673718</c:v>
                </c:pt>
                <c:pt idx="91">
                  <c:v>3.6032544446088188</c:v>
                </c:pt>
                <c:pt idx="92">
                  <c:v>3.7397269998277634</c:v>
                </c:pt>
                <c:pt idx="93">
                  <c:v>3.8614405610971376</c:v>
                </c:pt>
                <c:pt idx="94">
                  <c:v>3.967914780596248</c:v>
                </c:pt>
                <c:pt idx="95">
                  <c:v>4.0587294532241751</c:v>
                </c:pt>
                <c:pt idx="96">
                  <c:v>4.1335261749573347</c:v>
                </c:pt>
                <c:pt idx="97">
                  <c:v>4.1920097573064163</c:v>
                </c:pt>
                <c:pt idx="98">
                  <c:v>4.233949392290496</c:v>
                </c:pt>
                <c:pt idx="99">
                  <c:v>4.2591795633306893</c:v>
                </c:pt>
                <c:pt idx="100">
                  <c:v>4.2676006984684678</c:v>
                </c:pt>
              </c:numCache>
            </c:numRef>
          </c:xVal>
          <c:yVal>
            <c:numRef>
              <c:f>plots!$BL$11:$BL$111</c:f>
              <c:numCache>
                <c:formatCode>0.0</c:formatCode>
                <c:ptCount val="101"/>
                <c:pt idx="0">
                  <c:v>18.826410069116562</c:v>
                </c:pt>
                <c:pt idx="1">
                  <c:v>19.094374934117059</c:v>
                </c:pt>
                <c:pt idx="2">
                  <c:v>19.3612822642169</c:v>
                </c:pt>
                <c:pt idx="3">
                  <c:v>19.626078698122541</c:v>
                </c:pt>
                <c:pt idx="4">
                  <c:v>19.887719205283339</c:v>
                </c:pt>
                <c:pt idx="5">
                  <c:v>20.145171210149716</c:v>
                </c:pt>
                <c:pt idx="6">
                  <c:v>20.397418667277087</c:v>
                </c:pt>
                <c:pt idx="7">
                  <c:v>20.643466071193075</c:v>
                </c:pt>
                <c:pt idx="8">
                  <c:v>20.882342385202794</c:v>
                </c:pt>
                <c:pt idx="9">
                  <c:v>21.113104873627048</c:v>
                </c:pt>
                <c:pt idx="10">
                  <c:v>21.334842822349383</c:v>
                </c:pt>
                <c:pt idx="11">
                  <c:v>21.546681132988628</c:v>
                </c:pt>
                <c:pt idx="12">
                  <c:v>21.747783776512403</c:v>
                </c:pt>
                <c:pt idx="13">
                  <c:v>21.937357092661777</c:v>
                </c:pt>
                <c:pt idx="14">
                  <c:v>22.114652922165725</c:v>
                </c:pt>
                <c:pt idx="15">
                  <c:v>22.278971559383947</c:v>
                </c:pt>
                <c:pt idx="16">
                  <c:v>22.429664513725395</c:v>
                </c:pt>
                <c:pt idx="17">
                  <c:v>22.566137068944339</c:v>
                </c:pt>
                <c:pt idx="18">
                  <c:v>22.687850630213713</c:v>
                </c:pt>
                <c:pt idx="19">
                  <c:v>22.794324849712822</c:v>
                </c:pt>
                <c:pt idx="20">
                  <c:v>22.885139522340747</c:v>
                </c:pt>
                <c:pt idx="21">
                  <c:v>22.959936244073905</c:v>
                </c:pt>
                <c:pt idx="22">
                  <c:v>23.018419826422985</c:v>
                </c:pt>
                <c:pt idx="23">
                  <c:v>23.060359461407064</c:v>
                </c:pt>
                <c:pt idx="24">
                  <c:v>23.085589632447252</c:v>
                </c:pt>
                <c:pt idx="25">
                  <c:v>23.094010767585029</c:v>
                </c:pt>
                <c:pt idx="26">
                  <c:v>23.085589632447252</c:v>
                </c:pt>
                <c:pt idx="27">
                  <c:v>23.060359461407064</c:v>
                </c:pt>
                <c:pt idx="28">
                  <c:v>23.018419826422985</c:v>
                </c:pt>
                <c:pt idx="29">
                  <c:v>22.959936244073905</c:v>
                </c:pt>
                <c:pt idx="30">
                  <c:v>22.885139522340744</c:v>
                </c:pt>
                <c:pt idx="31">
                  <c:v>22.794324849712819</c:v>
                </c:pt>
                <c:pt idx="32">
                  <c:v>22.68785063021371</c:v>
                </c:pt>
                <c:pt idx="33">
                  <c:v>22.566137068944336</c:v>
                </c:pt>
                <c:pt idx="34">
                  <c:v>22.429664513725392</c:v>
                </c:pt>
                <c:pt idx="35">
                  <c:v>22.278971559383944</c:v>
                </c:pt>
                <c:pt idx="36">
                  <c:v>22.114652922165721</c:v>
                </c:pt>
                <c:pt idx="37">
                  <c:v>21.937357092661774</c:v>
                </c:pt>
                <c:pt idx="38">
                  <c:v>21.747783776512399</c:v>
                </c:pt>
                <c:pt idx="39">
                  <c:v>21.546681132988624</c:v>
                </c:pt>
                <c:pt idx="40">
                  <c:v>21.33484282234938</c:v>
                </c:pt>
                <c:pt idx="41">
                  <c:v>21.113104873627041</c:v>
                </c:pt>
                <c:pt idx="42">
                  <c:v>20.882342385202787</c:v>
                </c:pt>
                <c:pt idx="43">
                  <c:v>20.643466071193068</c:v>
                </c:pt>
                <c:pt idx="44">
                  <c:v>20.39741866727708</c:v>
                </c:pt>
                <c:pt idx="45">
                  <c:v>20.145171210149705</c:v>
                </c:pt>
                <c:pt idx="46">
                  <c:v>19.887719205283332</c:v>
                </c:pt>
                <c:pt idx="47">
                  <c:v>19.62607869812253</c:v>
                </c:pt>
                <c:pt idx="48">
                  <c:v>19.361282264216889</c:v>
                </c:pt>
                <c:pt idx="49">
                  <c:v>19.094374934117049</c:v>
                </c:pt>
                <c:pt idx="50">
                  <c:v>18.826410069116552</c:v>
                </c:pt>
                <c:pt idx="51">
                  <c:v>18.558445204116055</c:v>
                </c:pt>
                <c:pt idx="52">
                  <c:v>18.291537874016214</c:v>
                </c:pt>
                <c:pt idx="53">
                  <c:v>18.026741440110573</c:v>
                </c:pt>
                <c:pt idx="54">
                  <c:v>17.765100932949771</c:v>
                </c:pt>
                <c:pt idx="55">
                  <c:v>17.507648928083398</c:v>
                </c:pt>
                <c:pt idx="56">
                  <c:v>17.255401470956027</c:v>
                </c:pt>
                <c:pt idx="57">
                  <c:v>17.009354067040036</c:v>
                </c:pt>
                <c:pt idx="58">
                  <c:v>16.77047775303032</c:v>
                </c:pt>
                <c:pt idx="59">
                  <c:v>16.539715264606063</c:v>
                </c:pt>
                <c:pt idx="60">
                  <c:v>16.317977315883727</c:v>
                </c:pt>
                <c:pt idx="61">
                  <c:v>16.106139005244486</c:v>
                </c:pt>
                <c:pt idx="62">
                  <c:v>15.905036361720711</c:v>
                </c:pt>
                <c:pt idx="63">
                  <c:v>15.715463045571337</c:v>
                </c:pt>
                <c:pt idx="64">
                  <c:v>15.538167216067389</c:v>
                </c:pt>
                <c:pt idx="65">
                  <c:v>15.373848578849167</c:v>
                </c:pt>
                <c:pt idx="66">
                  <c:v>15.223155624507722</c:v>
                </c:pt>
                <c:pt idx="67">
                  <c:v>15.08668306928878</c:v>
                </c:pt>
                <c:pt idx="68">
                  <c:v>14.964969508019408</c:v>
                </c:pt>
                <c:pt idx="69">
                  <c:v>14.858495288520301</c:v>
                </c:pt>
                <c:pt idx="70">
                  <c:v>14.767680615892374</c:v>
                </c:pt>
                <c:pt idx="71">
                  <c:v>14.69288389415922</c:v>
                </c:pt>
                <c:pt idx="72">
                  <c:v>14.63440031181014</c:v>
                </c:pt>
                <c:pt idx="73">
                  <c:v>14.592460676826061</c:v>
                </c:pt>
                <c:pt idx="74">
                  <c:v>14.56723050578587</c:v>
                </c:pt>
                <c:pt idx="75">
                  <c:v>14.558809370648095</c:v>
                </c:pt>
                <c:pt idx="76">
                  <c:v>14.56723050578587</c:v>
                </c:pt>
                <c:pt idx="77">
                  <c:v>14.592460676826061</c:v>
                </c:pt>
                <c:pt idx="78">
                  <c:v>14.63440031181014</c:v>
                </c:pt>
                <c:pt idx="79">
                  <c:v>14.692883894159218</c:v>
                </c:pt>
                <c:pt idx="80">
                  <c:v>14.767680615892374</c:v>
                </c:pt>
                <c:pt idx="81">
                  <c:v>14.858495288520299</c:v>
                </c:pt>
                <c:pt idx="82">
                  <c:v>14.964969508019408</c:v>
                </c:pt>
                <c:pt idx="83">
                  <c:v>15.08668306928878</c:v>
                </c:pt>
                <c:pt idx="84">
                  <c:v>15.223155624507722</c:v>
                </c:pt>
                <c:pt idx="85">
                  <c:v>15.373848578849167</c:v>
                </c:pt>
                <c:pt idx="86">
                  <c:v>15.538167216067389</c:v>
                </c:pt>
                <c:pt idx="87">
                  <c:v>15.715463045571333</c:v>
                </c:pt>
                <c:pt idx="88">
                  <c:v>15.905036361720708</c:v>
                </c:pt>
                <c:pt idx="89">
                  <c:v>16.106139005244479</c:v>
                </c:pt>
                <c:pt idx="90">
                  <c:v>16.31797731588372</c:v>
                </c:pt>
                <c:pt idx="91">
                  <c:v>16.539715264606055</c:v>
                </c:pt>
                <c:pt idx="92">
                  <c:v>16.77047775303031</c:v>
                </c:pt>
                <c:pt idx="93">
                  <c:v>17.009354067040022</c:v>
                </c:pt>
                <c:pt idx="94">
                  <c:v>17.255401470956009</c:v>
                </c:pt>
                <c:pt idx="95">
                  <c:v>17.50764892808338</c:v>
                </c:pt>
                <c:pt idx="96">
                  <c:v>17.765100932949753</c:v>
                </c:pt>
                <c:pt idx="97">
                  <c:v>18.026741440110552</c:v>
                </c:pt>
                <c:pt idx="98">
                  <c:v>18.291537874016189</c:v>
                </c:pt>
                <c:pt idx="99">
                  <c:v>18.55844520411603</c:v>
                </c:pt>
                <c:pt idx="100">
                  <c:v>18.826410069116523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49-4997-9125-8220349F5426}"/>
            </c:ext>
          </c:extLst>
        </c:ser>
        <c:ser>
          <c:idx val="4"/>
          <c:order val="5"/>
          <c:tx>
            <c:strRef>
              <c:f>plots!$BN$5</c:f>
              <c:strCache>
                <c:ptCount val="1"/>
                <c:pt idx="0">
                  <c:v>60 deg</c:v>
                </c:pt>
              </c:strCache>
            </c:strRef>
          </c:tx>
          <c:spPr>
            <a:ln w="127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plots!$BP$11:$BP$111</c:f>
              <c:numCache>
                <c:formatCode>0.0</c:formatCode>
                <c:ptCount val="101"/>
                <c:pt idx="0">
                  <c:v>13.2554530093763</c:v>
                </c:pt>
                <c:pt idx="1">
                  <c:v>13.229296400782516</c:v>
                </c:pt>
                <c:pt idx="2">
                  <c:v>13.150929803185464</c:v>
                </c:pt>
                <c:pt idx="3">
                  <c:v>13.020662493743568</c:v>
                </c:pt>
                <c:pt idx="4">
                  <c:v>12.839008578013722</c:v>
                </c:pt>
                <c:pt idx="5">
                  <c:v>12.606684961011533</c:v>
                </c:pt>
                <c:pt idx="6">
                  <c:v>12.324608517914744</c:v>
                </c:pt>
                <c:pt idx="7">
                  <c:v>11.993892475575786</c:v>
                </c:pt>
                <c:pt idx="8">
                  <c:v>11.615842019123987</c:v>
                </c:pt>
                <c:pt idx="9">
                  <c:v>11.191949140996135</c:v>
                </c:pt>
                <c:pt idx="10">
                  <c:v>10.723886752723967</c:v>
                </c:pt>
                <c:pt idx="11">
                  <c:v>10.213502082716628</c:v>
                </c:pt>
                <c:pt idx="12">
                  <c:v>9.6628093860940627</c:v>
                </c:pt>
                <c:pt idx="13">
                  <c:v>9.073981995342276</c:v>
                </c:pt>
                <c:pt idx="14">
                  <c:v>8.4493437431629186</c:v>
                </c:pt>
                <c:pt idx="15">
                  <c:v>7.7913597913672739</c:v>
                </c:pt>
                <c:pt idx="16">
                  <c:v>7.1026269020088</c:v>
                </c:pt>
                <c:pt idx="17">
                  <c:v>6.3858631891496715</c:v>
                </c:pt>
                <c:pt idx="18">
                  <c:v>5.6438973917063517</c:v>
                </c:pt>
                <c:pt idx="19">
                  <c:v>4.8796577097094174</c:v>
                </c:pt>
                <c:pt idx="20">
                  <c:v>4.0961602480358144</c:v>
                </c:pt>
                <c:pt idx="21">
                  <c:v>3.2964971132208238</c:v>
                </c:pt>
                <c:pt idx="22">
                  <c:v>2.4838242103262265</c:v>
                </c:pt>
                <c:pt idx="23">
                  <c:v>1.6613487880248137</c:v>
                </c:pt>
                <c:pt idx="24">
                  <c:v>0.83231678105513152</c:v>
                </c:pt>
                <c:pt idx="25">
                  <c:v>-8.0179105910302737E-15</c:v>
                </c:pt>
                <c:pt idx="26">
                  <c:v>-0.8323167810551475</c:v>
                </c:pt>
                <c:pt idx="27">
                  <c:v>-1.6613487880248294</c:v>
                </c:pt>
                <c:pt idx="28">
                  <c:v>-2.483824210326242</c:v>
                </c:pt>
                <c:pt idx="29">
                  <c:v>-3.2964971132208389</c:v>
                </c:pt>
                <c:pt idx="30">
                  <c:v>-4.0961602480358286</c:v>
                </c:pt>
                <c:pt idx="31">
                  <c:v>-4.8796577097094325</c:v>
                </c:pt>
                <c:pt idx="32">
                  <c:v>-5.6438973917063633</c:v>
                </c:pt>
                <c:pt idx="33">
                  <c:v>-6.3858631891496831</c:v>
                </c:pt>
                <c:pt idx="34">
                  <c:v>-7.1026269020088106</c:v>
                </c:pt>
                <c:pt idx="35">
                  <c:v>-7.7913597913672836</c:v>
                </c:pt>
                <c:pt idx="36">
                  <c:v>-8.449343743162931</c:v>
                </c:pt>
                <c:pt idx="37">
                  <c:v>-9.0739819953422867</c:v>
                </c:pt>
                <c:pt idx="38">
                  <c:v>-9.6628093860940734</c:v>
                </c:pt>
                <c:pt idx="39">
                  <c:v>-10.213502082716641</c:v>
                </c:pt>
                <c:pt idx="40">
                  <c:v>-10.723886752723979</c:v>
                </c:pt>
                <c:pt idx="41">
                  <c:v>-11.191949140996147</c:v>
                </c:pt>
                <c:pt idx="42">
                  <c:v>-11.615842019123997</c:v>
                </c:pt>
                <c:pt idx="43">
                  <c:v>-11.993892475575796</c:v>
                </c:pt>
                <c:pt idx="44">
                  <c:v>-12.324608517914752</c:v>
                </c:pt>
                <c:pt idx="45">
                  <c:v>-12.606684961011542</c:v>
                </c:pt>
                <c:pt idx="46">
                  <c:v>-12.839008578013729</c:v>
                </c:pt>
                <c:pt idx="47">
                  <c:v>-13.020662493743574</c:v>
                </c:pt>
                <c:pt idx="48">
                  <c:v>-13.150929803185468</c:v>
                </c:pt>
                <c:pt idx="49">
                  <c:v>-13.229296400782516</c:v>
                </c:pt>
                <c:pt idx="50">
                  <c:v>-13.2554530093763</c:v>
                </c:pt>
                <c:pt idx="51">
                  <c:v>-13.229296400782514</c:v>
                </c:pt>
                <c:pt idx="52">
                  <c:v>-13.150929803185461</c:v>
                </c:pt>
                <c:pt idx="53">
                  <c:v>-13.020662493743561</c:v>
                </c:pt>
                <c:pt idx="54">
                  <c:v>-12.839008578013713</c:v>
                </c:pt>
                <c:pt idx="55">
                  <c:v>-12.606684961011521</c:v>
                </c:pt>
                <c:pt idx="56">
                  <c:v>-12.324608517914728</c:v>
                </c:pt>
                <c:pt idx="57">
                  <c:v>-11.993892475575768</c:v>
                </c:pt>
                <c:pt idx="58">
                  <c:v>-11.615842019123965</c:v>
                </c:pt>
                <c:pt idx="59">
                  <c:v>-11.19194914099611</c:v>
                </c:pt>
                <c:pt idx="60">
                  <c:v>-10.72388675272394</c:v>
                </c:pt>
                <c:pt idx="61">
                  <c:v>-10.213502082716598</c:v>
                </c:pt>
                <c:pt idx="62">
                  <c:v>-9.662809386094029</c:v>
                </c:pt>
                <c:pt idx="63">
                  <c:v>-9.0739819953422369</c:v>
                </c:pt>
                <c:pt idx="64">
                  <c:v>-8.4493437431628795</c:v>
                </c:pt>
                <c:pt idx="65">
                  <c:v>-7.7913597913672339</c:v>
                </c:pt>
                <c:pt idx="66">
                  <c:v>-7.1026269020087653</c:v>
                </c:pt>
                <c:pt idx="67">
                  <c:v>-6.3858631891496396</c:v>
                </c:pt>
                <c:pt idx="68">
                  <c:v>-5.6438973917063233</c:v>
                </c:pt>
                <c:pt idx="69">
                  <c:v>-4.8796577097093943</c:v>
                </c:pt>
                <c:pt idx="70">
                  <c:v>-4.0961602480357957</c:v>
                </c:pt>
                <c:pt idx="71">
                  <c:v>-3.296497113220811</c:v>
                </c:pt>
                <c:pt idx="72">
                  <c:v>-2.4838242103262194</c:v>
                </c:pt>
                <c:pt idx="73">
                  <c:v>-1.6613487880248126</c:v>
                </c:pt>
                <c:pt idx="74">
                  <c:v>-0.83231678105513607</c:v>
                </c:pt>
                <c:pt idx="75">
                  <c:v>-2.4359846660326786E-15</c:v>
                </c:pt>
                <c:pt idx="76">
                  <c:v>0.83231678105513107</c:v>
                </c:pt>
                <c:pt idx="77">
                  <c:v>1.6613487880248075</c:v>
                </c:pt>
                <c:pt idx="78">
                  <c:v>2.4838242103262145</c:v>
                </c:pt>
                <c:pt idx="79">
                  <c:v>3.2964971132208061</c:v>
                </c:pt>
                <c:pt idx="80">
                  <c:v>4.0961602480357913</c:v>
                </c:pt>
                <c:pt idx="81">
                  <c:v>4.8796577097093898</c:v>
                </c:pt>
                <c:pt idx="82">
                  <c:v>5.6438973917063189</c:v>
                </c:pt>
                <c:pt idx="83">
                  <c:v>6.3858631891496351</c:v>
                </c:pt>
                <c:pt idx="84">
                  <c:v>7.1026269020087609</c:v>
                </c:pt>
                <c:pt idx="85">
                  <c:v>7.7913597913672312</c:v>
                </c:pt>
                <c:pt idx="86">
                  <c:v>8.4493437431628742</c:v>
                </c:pt>
                <c:pt idx="87">
                  <c:v>9.0739819953422298</c:v>
                </c:pt>
                <c:pt idx="88">
                  <c:v>9.6628093860940165</c:v>
                </c:pt>
                <c:pt idx="89">
                  <c:v>10.213502082716584</c:v>
                </c:pt>
                <c:pt idx="90">
                  <c:v>10.723886752723923</c:v>
                </c:pt>
                <c:pt idx="91">
                  <c:v>11.191949140996092</c:v>
                </c:pt>
                <c:pt idx="92">
                  <c:v>11.615842019123946</c:v>
                </c:pt>
                <c:pt idx="93">
                  <c:v>11.993892475575748</c:v>
                </c:pt>
                <c:pt idx="94">
                  <c:v>12.324608517914708</c:v>
                </c:pt>
                <c:pt idx="95">
                  <c:v>12.606684961011503</c:v>
                </c:pt>
                <c:pt idx="96">
                  <c:v>12.839008578013697</c:v>
                </c:pt>
                <c:pt idx="97">
                  <c:v>13.020662493743549</c:v>
                </c:pt>
                <c:pt idx="98">
                  <c:v>13.15092980318545</c:v>
                </c:pt>
                <c:pt idx="99">
                  <c:v>13.229296400782507</c:v>
                </c:pt>
                <c:pt idx="100">
                  <c:v>13.2554530093763</c:v>
                </c:pt>
              </c:numCache>
            </c:numRef>
          </c:xVal>
          <c:yVal>
            <c:numRef>
              <c:f>plots!$BQ$11:$BQ$111</c:f>
              <c:numCache>
                <c:formatCode>0.0</c:formatCode>
                <c:ptCount val="101"/>
                <c:pt idx="0">
                  <c:v>20.308532237714896</c:v>
                </c:pt>
                <c:pt idx="1">
                  <c:v>21.140849018770034</c:v>
                </c:pt>
                <c:pt idx="2">
                  <c:v>21.969881025739717</c:v>
                </c:pt>
                <c:pt idx="3">
                  <c:v>22.792356448041126</c:v>
                </c:pt>
                <c:pt idx="4">
                  <c:v>23.605029350935723</c:v>
                </c:pt>
                <c:pt idx="5">
                  <c:v>24.404692485750711</c:v>
                </c:pt>
                <c:pt idx="6">
                  <c:v>25.188189947424313</c:v>
                </c:pt>
                <c:pt idx="7">
                  <c:v>25.952429629421246</c:v>
                </c:pt>
                <c:pt idx="8">
                  <c:v>26.694395426864567</c:v>
                </c:pt>
                <c:pt idx="9">
                  <c:v>27.411159139723694</c:v>
                </c:pt>
                <c:pt idx="10">
                  <c:v>28.099892029082167</c:v>
                </c:pt>
                <c:pt idx="11">
                  <c:v>28.757875980877813</c:v>
                </c:pt>
                <c:pt idx="12">
                  <c:v>29.382514233057165</c:v>
                </c:pt>
                <c:pt idx="13">
                  <c:v>29.971341623808954</c:v>
                </c:pt>
                <c:pt idx="14">
                  <c:v>30.522034320431523</c:v>
                </c:pt>
                <c:pt idx="15">
                  <c:v>31.03241899043886</c:v>
                </c:pt>
                <c:pt idx="16">
                  <c:v>31.500481378711029</c:v>
                </c:pt>
                <c:pt idx="17">
                  <c:v>31.924374256838881</c:v>
                </c:pt>
                <c:pt idx="18">
                  <c:v>32.302424713290684</c:v>
                </c:pt>
                <c:pt idx="19">
                  <c:v>32.63314075562964</c:v>
                </c:pt>
                <c:pt idx="20">
                  <c:v>32.915217198726431</c:v>
                </c:pt>
                <c:pt idx="21">
                  <c:v>33.147540815728618</c:v>
                </c:pt>
                <c:pt idx="22">
                  <c:v>33.329194731458465</c:v>
                </c:pt>
                <c:pt idx="23">
                  <c:v>33.459462040900362</c:v>
                </c:pt>
                <c:pt idx="24">
                  <c:v>33.537828638497416</c:v>
                </c:pt>
                <c:pt idx="25">
                  <c:v>33.563985247091196</c:v>
                </c:pt>
                <c:pt idx="26">
                  <c:v>33.537828638497416</c:v>
                </c:pt>
                <c:pt idx="27">
                  <c:v>33.459462040900362</c:v>
                </c:pt>
                <c:pt idx="28">
                  <c:v>33.329194731458465</c:v>
                </c:pt>
                <c:pt idx="29">
                  <c:v>33.147540815728618</c:v>
                </c:pt>
                <c:pt idx="30">
                  <c:v>32.915217198726424</c:v>
                </c:pt>
                <c:pt idx="31">
                  <c:v>32.633140755629633</c:v>
                </c:pt>
                <c:pt idx="32">
                  <c:v>32.302424713290677</c:v>
                </c:pt>
                <c:pt idx="33">
                  <c:v>31.924374256838874</c:v>
                </c:pt>
                <c:pt idx="34">
                  <c:v>31.500481378711022</c:v>
                </c:pt>
                <c:pt idx="35">
                  <c:v>31.032418990438853</c:v>
                </c:pt>
                <c:pt idx="36">
                  <c:v>30.522034320431512</c:v>
                </c:pt>
                <c:pt idx="37">
                  <c:v>29.971341623808943</c:v>
                </c:pt>
                <c:pt idx="38">
                  <c:v>29.382514233057154</c:v>
                </c:pt>
                <c:pt idx="39">
                  <c:v>28.757875980877799</c:v>
                </c:pt>
                <c:pt idx="40">
                  <c:v>28.099892029082149</c:v>
                </c:pt>
                <c:pt idx="41">
                  <c:v>27.411159139723676</c:v>
                </c:pt>
                <c:pt idx="42">
                  <c:v>26.694395426864546</c:v>
                </c:pt>
                <c:pt idx="43">
                  <c:v>25.952429629421225</c:v>
                </c:pt>
                <c:pt idx="44">
                  <c:v>25.188189947424291</c:v>
                </c:pt>
                <c:pt idx="45">
                  <c:v>24.404692485750687</c:v>
                </c:pt>
                <c:pt idx="46">
                  <c:v>23.605029350935695</c:v>
                </c:pt>
                <c:pt idx="47">
                  <c:v>22.792356448041097</c:v>
                </c:pt>
                <c:pt idx="48">
                  <c:v>21.969881025739685</c:v>
                </c:pt>
                <c:pt idx="49">
                  <c:v>21.140849018770002</c:v>
                </c:pt>
                <c:pt idx="50">
                  <c:v>20.308532237714864</c:v>
                </c:pt>
                <c:pt idx="51">
                  <c:v>19.476215456659723</c:v>
                </c:pt>
                <c:pt idx="52">
                  <c:v>18.64718344969004</c:v>
                </c:pt>
                <c:pt idx="53">
                  <c:v>17.824708027388628</c:v>
                </c:pt>
                <c:pt idx="54">
                  <c:v>17.012035124494034</c:v>
                </c:pt>
                <c:pt idx="55">
                  <c:v>16.212371989679042</c:v>
                </c:pt>
                <c:pt idx="56">
                  <c:v>15.428874528005441</c:v>
                </c:pt>
                <c:pt idx="57">
                  <c:v>14.664634846008507</c:v>
                </c:pt>
                <c:pt idx="58">
                  <c:v>13.922669048565188</c:v>
                </c:pt>
                <c:pt idx="59">
                  <c:v>13.20590533570606</c:v>
                </c:pt>
                <c:pt idx="60">
                  <c:v>12.517172446347589</c:v>
                </c:pt>
                <c:pt idx="61">
                  <c:v>11.859188494551944</c:v>
                </c:pt>
                <c:pt idx="62">
                  <c:v>11.234550242372588</c:v>
                </c:pt>
                <c:pt idx="63">
                  <c:v>10.645722851620803</c:v>
                </c:pt>
                <c:pt idx="64">
                  <c:v>10.095030154998238</c:v>
                </c:pt>
                <c:pt idx="65">
                  <c:v>9.5846454849909026</c:v>
                </c:pt>
                <c:pt idx="66">
                  <c:v>9.11658309671874</c:v>
                </c:pt>
                <c:pt idx="67">
                  <c:v>8.6926902185908919</c:v>
                </c:pt>
                <c:pt idx="68">
                  <c:v>8.3146397621390982</c:v>
                </c:pt>
                <c:pt idx="69">
                  <c:v>7.9839237198001438</c:v>
                </c:pt>
                <c:pt idx="70">
                  <c:v>7.7018472767033561</c:v>
                </c:pt>
                <c:pt idx="71">
                  <c:v>7.4695236597011689</c:v>
                </c:pt>
                <c:pt idx="72">
                  <c:v>7.287869743971326</c:v>
                </c:pt>
                <c:pt idx="73">
                  <c:v>7.1576024345294318</c:v>
                </c:pt>
                <c:pt idx="74">
                  <c:v>7.07923583693238</c:v>
                </c:pt>
                <c:pt idx="75">
                  <c:v>7.0530792283385964</c:v>
                </c:pt>
                <c:pt idx="76">
                  <c:v>7.07923583693238</c:v>
                </c:pt>
                <c:pt idx="77">
                  <c:v>7.15760243452943</c:v>
                </c:pt>
                <c:pt idx="78">
                  <c:v>7.2878697439713243</c:v>
                </c:pt>
                <c:pt idx="79">
                  <c:v>7.4695236597011672</c:v>
                </c:pt>
                <c:pt idx="80">
                  <c:v>7.7018472767033543</c:v>
                </c:pt>
                <c:pt idx="81">
                  <c:v>7.983923719800142</c:v>
                </c:pt>
                <c:pt idx="82">
                  <c:v>8.3146397621390946</c:v>
                </c:pt>
                <c:pt idx="83">
                  <c:v>8.6926902185908919</c:v>
                </c:pt>
                <c:pt idx="84">
                  <c:v>9.1165830967187382</c:v>
                </c:pt>
                <c:pt idx="85">
                  <c:v>9.5846454849909009</c:v>
                </c:pt>
                <c:pt idx="86">
                  <c:v>10.095030154998236</c:v>
                </c:pt>
                <c:pt idx="87">
                  <c:v>10.645722851620796</c:v>
                </c:pt>
                <c:pt idx="88">
                  <c:v>11.234550242372578</c:v>
                </c:pt>
                <c:pt idx="89">
                  <c:v>11.859188494551926</c:v>
                </c:pt>
                <c:pt idx="90">
                  <c:v>12.517172446347566</c:v>
                </c:pt>
                <c:pt idx="91">
                  <c:v>13.205905335706031</c:v>
                </c:pt>
                <c:pt idx="92">
                  <c:v>13.922669048565153</c:v>
                </c:pt>
                <c:pt idx="93">
                  <c:v>14.664634846008465</c:v>
                </c:pt>
                <c:pt idx="94">
                  <c:v>15.428874528005391</c:v>
                </c:pt>
                <c:pt idx="95">
                  <c:v>16.212371989678989</c:v>
                </c:pt>
                <c:pt idx="96">
                  <c:v>17.01203512449397</c:v>
                </c:pt>
                <c:pt idx="97">
                  <c:v>17.82470802738856</c:v>
                </c:pt>
                <c:pt idx="98">
                  <c:v>18.647183449689965</c:v>
                </c:pt>
                <c:pt idx="99">
                  <c:v>19.476215456659641</c:v>
                </c:pt>
                <c:pt idx="100">
                  <c:v>20.308532237714775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49-4997-9125-8220349F5426}"/>
            </c:ext>
          </c:extLst>
        </c:ser>
        <c:ser>
          <c:idx val="5"/>
          <c:order val="6"/>
          <c:tx>
            <c:strRef>
              <c:f>plots!$BS$5</c:f>
              <c:strCache>
                <c:ptCount val="1"/>
                <c:pt idx="0">
                  <c:v>40 deg</c:v>
                </c:pt>
              </c:strCache>
            </c:strRef>
          </c:tx>
          <c:spPr>
            <a:ln w="127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plots!$BU$11:$BU$111</c:f>
              <c:numCache>
                <c:formatCode>0.0</c:formatCode>
                <c:ptCount val="101"/>
                <c:pt idx="0">
                  <c:v>23.835071851884191</c:v>
                </c:pt>
                <c:pt idx="1">
                  <c:v>23.788038782188764</c:v>
                </c:pt>
                <c:pt idx="2">
                  <c:v>23.647125191141203</c:v>
                </c:pt>
                <c:pt idx="3">
                  <c:v>23.412887200308077</c:v>
                </c:pt>
                <c:pt idx="4">
                  <c:v>23.086249240026046</c:v>
                </c:pt>
                <c:pt idx="5">
                  <c:v>22.668500401097653</c:v>
                </c:pt>
                <c:pt idx="6">
                  <c:v>22.161289347338862</c:v>
                </c:pt>
                <c:pt idx="7">
                  <c:v>21.566617809056162</c:v>
                </c:pt>
                <c:pt idx="8">
                  <c:v>20.88683268313158</c:v>
                </c:pt>
                <c:pt idx="9">
                  <c:v>20.124616770892853</c:v>
                </c:pt>
                <c:pt idx="10">
                  <c:v>19.282978190322261</c:v>
                </c:pt>
                <c:pt idx="11">
                  <c:v>18.365238504389225</c:v>
                </c:pt>
                <c:pt idx="12">
                  <c:v>17.375019612358741</c:v>
                </c:pt>
                <c:pt idx="13">
                  <c:v>16.316229455809676</c:v>
                </c:pt>
                <c:pt idx="14">
                  <c:v>15.193046595774714</c:v>
                </c:pt>
                <c:pt idx="15">
                  <c:v>14.00990372186898</c:v>
                </c:pt>
                <c:pt idx="16">
                  <c:v>12.771470158489207</c:v>
                </c:pt>
                <c:pt idx="17">
                  <c:v>11.482633437123585</c:v>
                </c:pt>
                <c:pt idx="18">
                  <c:v>10.148480007497856</c:v>
                </c:pt>
                <c:pt idx="19">
                  <c:v>8.7742751636820238</c:v>
                </c:pt>
                <c:pt idx="20">
                  <c:v>7.3654422643801611</c:v>
                </c:pt>
                <c:pt idx="21">
                  <c:v>5.9275413294112802</c:v>
                </c:pt>
                <c:pt idx="22">
                  <c:v>4.4662470968512533</c:v>
                </c:pt>
                <c:pt idx="23">
                  <c:v>2.9873266274341645</c:v>
                </c:pt>
                <c:pt idx="24">
                  <c:v>1.4966165445983095</c:v>
                </c:pt>
                <c:pt idx="25">
                  <c:v>-1.4417272265535486E-14</c:v>
                </c:pt>
                <c:pt idx="26">
                  <c:v>-1.4966165445983384</c:v>
                </c:pt>
                <c:pt idx="27">
                  <c:v>-2.987326627434193</c:v>
                </c:pt>
                <c:pt idx="28">
                  <c:v>-4.4662470968512817</c:v>
                </c:pt>
                <c:pt idx="29">
                  <c:v>-5.9275413294113077</c:v>
                </c:pt>
                <c:pt idx="30">
                  <c:v>-7.3654422643801878</c:v>
                </c:pt>
                <c:pt idx="31">
                  <c:v>-8.7742751636820522</c:v>
                </c:pt>
                <c:pt idx="32">
                  <c:v>-10.148480007497877</c:v>
                </c:pt>
                <c:pt idx="33">
                  <c:v>-11.482633437123607</c:v>
                </c:pt>
                <c:pt idx="34">
                  <c:v>-12.771470158489226</c:v>
                </c:pt>
                <c:pt idx="35">
                  <c:v>-14.009903721868998</c:v>
                </c:pt>
                <c:pt idx="36">
                  <c:v>-15.193046595774735</c:v>
                </c:pt>
                <c:pt idx="37">
                  <c:v>-16.316229455809697</c:v>
                </c:pt>
                <c:pt idx="38">
                  <c:v>-17.375019612358763</c:v>
                </c:pt>
                <c:pt idx="39">
                  <c:v>-18.365238504389247</c:v>
                </c:pt>
                <c:pt idx="40">
                  <c:v>-19.282978190322286</c:v>
                </c:pt>
                <c:pt idx="41">
                  <c:v>-20.124616770892874</c:v>
                </c:pt>
                <c:pt idx="42">
                  <c:v>-20.886832683131601</c:v>
                </c:pt>
                <c:pt idx="43">
                  <c:v>-21.566617809056183</c:v>
                </c:pt>
                <c:pt idx="44">
                  <c:v>-22.161289347338876</c:v>
                </c:pt>
                <c:pt idx="45">
                  <c:v>-22.668500401097667</c:v>
                </c:pt>
                <c:pt idx="46">
                  <c:v>-23.086249240026056</c:v>
                </c:pt>
                <c:pt idx="47">
                  <c:v>-23.412887200308084</c:v>
                </c:pt>
                <c:pt idx="48">
                  <c:v>-23.647125191141207</c:v>
                </c:pt>
                <c:pt idx="49">
                  <c:v>-23.788038782188767</c:v>
                </c:pt>
                <c:pt idx="50">
                  <c:v>-23.835071851884191</c:v>
                </c:pt>
                <c:pt idx="51">
                  <c:v>-23.78803878218876</c:v>
                </c:pt>
                <c:pt idx="52">
                  <c:v>-23.647125191141196</c:v>
                </c:pt>
                <c:pt idx="53">
                  <c:v>-23.412887200308063</c:v>
                </c:pt>
                <c:pt idx="54">
                  <c:v>-23.086249240026028</c:v>
                </c:pt>
                <c:pt idx="55">
                  <c:v>-22.668500401097631</c:v>
                </c:pt>
                <c:pt idx="56">
                  <c:v>-22.161289347338833</c:v>
                </c:pt>
                <c:pt idx="57">
                  <c:v>-21.56661780905613</c:v>
                </c:pt>
                <c:pt idx="58">
                  <c:v>-20.886832683131541</c:v>
                </c:pt>
                <c:pt idx="59">
                  <c:v>-20.124616770892811</c:v>
                </c:pt>
                <c:pt idx="60">
                  <c:v>-19.282978190322215</c:v>
                </c:pt>
                <c:pt idx="61">
                  <c:v>-18.365238504389172</c:v>
                </c:pt>
                <c:pt idx="62">
                  <c:v>-17.375019612358681</c:v>
                </c:pt>
                <c:pt idx="63">
                  <c:v>-16.316229455809609</c:v>
                </c:pt>
                <c:pt idx="64">
                  <c:v>-15.193046595774643</c:v>
                </c:pt>
                <c:pt idx="65">
                  <c:v>-14.009903721868907</c:v>
                </c:pt>
                <c:pt idx="66">
                  <c:v>-12.771470158489144</c:v>
                </c:pt>
                <c:pt idx="67">
                  <c:v>-11.482633437123528</c:v>
                </c:pt>
                <c:pt idx="68">
                  <c:v>-10.148480007497804</c:v>
                </c:pt>
                <c:pt idx="69">
                  <c:v>-8.7742751636819829</c:v>
                </c:pt>
                <c:pt idx="70">
                  <c:v>-7.3654422643801283</c:v>
                </c:pt>
                <c:pt idx="71">
                  <c:v>-5.9275413294112571</c:v>
                </c:pt>
                <c:pt idx="72">
                  <c:v>-4.4662470968512409</c:v>
                </c:pt>
                <c:pt idx="73">
                  <c:v>-2.9873266274341628</c:v>
                </c:pt>
                <c:pt idx="74">
                  <c:v>-1.4966165445983177</c:v>
                </c:pt>
                <c:pt idx="75">
                  <c:v>-4.3802252177957781E-15</c:v>
                </c:pt>
                <c:pt idx="76">
                  <c:v>1.4966165445983088</c:v>
                </c:pt>
                <c:pt idx="77">
                  <c:v>2.9873266274341534</c:v>
                </c:pt>
                <c:pt idx="78">
                  <c:v>4.4662470968512329</c:v>
                </c:pt>
                <c:pt idx="79">
                  <c:v>5.9275413294112482</c:v>
                </c:pt>
                <c:pt idx="80">
                  <c:v>7.3654422643801203</c:v>
                </c:pt>
                <c:pt idx="81">
                  <c:v>8.7742751636819758</c:v>
                </c:pt>
                <c:pt idx="82">
                  <c:v>10.148480007497797</c:v>
                </c:pt>
                <c:pt idx="83">
                  <c:v>11.482633437123519</c:v>
                </c:pt>
                <c:pt idx="84">
                  <c:v>12.771470158489135</c:v>
                </c:pt>
                <c:pt idx="85">
                  <c:v>14.009903721868902</c:v>
                </c:pt>
                <c:pt idx="86">
                  <c:v>15.193046595774636</c:v>
                </c:pt>
                <c:pt idx="87">
                  <c:v>16.316229455809594</c:v>
                </c:pt>
                <c:pt idx="88">
                  <c:v>17.37501961235866</c:v>
                </c:pt>
                <c:pt idx="89">
                  <c:v>18.365238504389144</c:v>
                </c:pt>
                <c:pt idx="90">
                  <c:v>19.282978190322183</c:v>
                </c:pt>
                <c:pt idx="91">
                  <c:v>20.124616770892779</c:v>
                </c:pt>
                <c:pt idx="92">
                  <c:v>20.886832683131509</c:v>
                </c:pt>
                <c:pt idx="93">
                  <c:v>21.566617809056094</c:v>
                </c:pt>
                <c:pt idx="94">
                  <c:v>22.161289347338798</c:v>
                </c:pt>
                <c:pt idx="95">
                  <c:v>22.668500401097599</c:v>
                </c:pt>
                <c:pt idx="96">
                  <c:v>23.086249240026</c:v>
                </c:pt>
                <c:pt idx="97">
                  <c:v>23.412887200308042</c:v>
                </c:pt>
                <c:pt idx="98">
                  <c:v>23.647125191141175</c:v>
                </c:pt>
                <c:pt idx="99">
                  <c:v>23.78803878218875</c:v>
                </c:pt>
                <c:pt idx="100">
                  <c:v>23.835071851884191</c:v>
                </c:pt>
              </c:numCache>
            </c:numRef>
          </c:xVal>
          <c:yVal>
            <c:numRef>
              <c:f>plots!$BV$11:$BV$111</c:f>
              <c:numCache>
                <c:formatCode>0.0</c:formatCode>
                <c:ptCount val="101"/>
                <c:pt idx="0">
                  <c:v>23.835071851884191</c:v>
                </c:pt>
                <c:pt idx="1">
                  <c:v>25.331688396482512</c:v>
                </c:pt>
                <c:pt idx="2">
                  <c:v>26.822398479318366</c:v>
                </c:pt>
                <c:pt idx="3">
                  <c:v>28.301318948735453</c:v>
                </c:pt>
                <c:pt idx="4">
                  <c:v>29.762613181295478</c:v>
                </c:pt>
                <c:pt idx="5">
                  <c:v>31.200514116264355</c:v>
                </c:pt>
                <c:pt idx="6">
                  <c:v>32.609347015566215</c:v>
                </c:pt>
                <c:pt idx="7">
                  <c:v>33.983551859382047</c:v>
                </c:pt>
                <c:pt idx="8">
                  <c:v>35.317705289007776</c:v>
                </c:pt>
                <c:pt idx="9">
                  <c:v>36.606542010373389</c:v>
                </c:pt>
                <c:pt idx="10">
                  <c:v>37.84497557375316</c:v>
                </c:pt>
                <c:pt idx="11">
                  <c:v>39.028118447658898</c:v>
                </c:pt>
                <c:pt idx="12">
                  <c:v>40.151301307693856</c:v>
                </c:pt>
                <c:pt idx="13">
                  <c:v>41.210091464242922</c:v>
                </c:pt>
                <c:pt idx="14">
                  <c:v>42.200310356273405</c:v>
                </c:pt>
                <c:pt idx="15">
                  <c:v>43.118050042206448</c:v>
                </c:pt>
                <c:pt idx="16">
                  <c:v>43.959688622777037</c:v>
                </c:pt>
                <c:pt idx="17">
                  <c:v>44.721904535015767</c:v>
                </c:pt>
                <c:pt idx="18">
                  <c:v>45.401689660940349</c:v>
                </c:pt>
                <c:pt idx="19">
                  <c:v>45.996361199223053</c:v>
                </c:pt>
                <c:pt idx="20">
                  <c:v>46.503572252981847</c:v>
                </c:pt>
                <c:pt idx="21">
                  <c:v>46.921321091910237</c:v>
                </c:pt>
                <c:pt idx="22">
                  <c:v>47.247959052192272</c:v>
                </c:pt>
                <c:pt idx="23">
                  <c:v>47.482197043025394</c:v>
                </c:pt>
                <c:pt idx="24">
                  <c:v>47.623110634072958</c:v>
                </c:pt>
                <c:pt idx="25">
                  <c:v>47.670143703768382</c:v>
                </c:pt>
                <c:pt idx="26">
                  <c:v>47.623110634072958</c:v>
                </c:pt>
                <c:pt idx="27">
                  <c:v>47.482197043025394</c:v>
                </c:pt>
                <c:pt idx="28">
                  <c:v>47.247959052192257</c:v>
                </c:pt>
                <c:pt idx="29">
                  <c:v>46.921321091910229</c:v>
                </c:pt>
                <c:pt idx="30">
                  <c:v>46.50357225298184</c:v>
                </c:pt>
                <c:pt idx="31">
                  <c:v>45.996361199223045</c:v>
                </c:pt>
                <c:pt idx="32">
                  <c:v>45.401689660940342</c:v>
                </c:pt>
                <c:pt idx="33">
                  <c:v>44.721904535015753</c:v>
                </c:pt>
                <c:pt idx="34">
                  <c:v>43.959688622777023</c:v>
                </c:pt>
                <c:pt idx="35">
                  <c:v>43.118050042206434</c:v>
                </c:pt>
                <c:pt idx="36">
                  <c:v>42.200310356273391</c:v>
                </c:pt>
                <c:pt idx="37">
                  <c:v>41.210091464242907</c:v>
                </c:pt>
                <c:pt idx="38">
                  <c:v>40.151301307693842</c:v>
                </c:pt>
                <c:pt idx="39">
                  <c:v>39.028118447658876</c:v>
                </c:pt>
                <c:pt idx="40">
                  <c:v>37.844975573753132</c:v>
                </c:pt>
                <c:pt idx="41">
                  <c:v>36.60654201037336</c:v>
                </c:pt>
                <c:pt idx="42">
                  <c:v>35.317705289007733</c:v>
                </c:pt>
                <c:pt idx="43">
                  <c:v>33.983551859382004</c:v>
                </c:pt>
                <c:pt idx="44">
                  <c:v>32.609347015566172</c:v>
                </c:pt>
                <c:pt idx="45">
                  <c:v>31.200514116264308</c:v>
                </c:pt>
                <c:pt idx="46">
                  <c:v>29.762613181295425</c:v>
                </c:pt>
                <c:pt idx="47">
                  <c:v>28.3013189487354</c:v>
                </c:pt>
                <c:pt idx="48">
                  <c:v>26.822398479318309</c:v>
                </c:pt>
                <c:pt idx="49">
                  <c:v>25.331688396482456</c:v>
                </c:pt>
                <c:pt idx="50">
                  <c:v>23.83507185188413</c:v>
                </c:pt>
                <c:pt idx="51">
                  <c:v>22.338455307285805</c:v>
                </c:pt>
                <c:pt idx="52">
                  <c:v>20.847745224449952</c:v>
                </c:pt>
                <c:pt idx="53">
                  <c:v>19.368824755032865</c:v>
                </c:pt>
                <c:pt idx="54">
                  <c:v>17.90753052247284</c:v>
                </c:pt>
                <c:pt idx="55">
                  <c:v>16.46962958750396</c:v>
                </c:pt>
                <c:pt idx="56">
                  <c:v>15.060796688202096</c:v>
                </c:pt>
                <c:pt idx="57">
                  <c:v>13.686591844386268</c:v>
                </c:pt>
                <c:pt idx="58">
                  <c:v>12.35243841476054</c:v>
                </c:pt>
                <c:pt idx="59">
                  <c:v>11.06360169339492</c:v>
                </c:pt>
                <c:pt idx="60">
                  <c:v>9.8251681300151503</c:v>
                </c:pt>
                <c:pt idx="61">
                  <c:v>8.6420252561094149</c:v>
                </c:pt>
                <c:pt idx="62">
                  <c:v>7.5188423960744544</c:v>
                </c:pt>
                <c:pt idx="63">
                  <c:v>6.4600522395253925</c:v>
                </c:pt>
                <c:pt idx="64">
                  <c:v>5.4698333474949123</c:v>
                </c:pt>
                <c:pt idx="65">
                  <c:v>4.5520936615618837</c:v>
                </c:pt>
                <c:pt idx="66">
                  <c:v>3.7104550809912986</c:v>
                </c:pt>
                <c:pt idx="67">
                  <c:v>2.9482391687525791</c:v>
                </c:pt>
                <c:pt idx="68">
                  <c:v>2.268454042828008</c:v>
                </c:pt>
                <c:pt idx="69">
                  <c:v>1.673782504545315</c:v>
                </c:pt>
                <c:pt idx="70">
                  <c:v>1.1665714507865239</c:v>
                </c:pt>
                <c:pt idx="71">
                  <c:v>0.74882261185813803</c:v>
                </c:pt>
                <c:pt idx="72">
                  <c:v>0.42218465157611007</c:v>
                </c:pt>
                <c:pt idx="73">
                  <c:v>0.1879466607429876</c:v>
                </c:pt>
                <c:pt idx="74">
                  <c:v>4.7033069695427088E-2</c:v>
                </c:pt>
                <c:pt idx="75">
                  <c:v>0</c:v>
                </c:pt>
                <c:pt idx="76">
                  <c:v>4.7033069695427088E-2</c:v>
                </c:pt>
                <c:pt idx="77">
                  <c:v>0.18794666074298405</c:v>
                </c:pt>
                <c:pt idx="78">
                  <c:v>0.42218465157611007</c:v>
                </c:pt>
                <c:pt idx="79">
                  <c:v>0.74882261185813448</c:v>
                </c:pt>
                <c:pt idx="80">
                  <c:v>1.1665714507865239</c:v>
                </c:pt>
                <c:pt idx="81">
                  <c:v>1.6737825045453114</c:v>
                </c:pt>
                <c:pt idx="82">
                  <c:v>2.2684540428280009</c:v>
                </c:pt>
                <c:pt idx="83">
                  <c:v>2.9482391687525791</c:v>
                </c:pt>
                <c:pt idx="84">
                  <c:v>3.7104550809912986</c:v>
                </c:pt>
                <c:pt idx="85">
                  <c:v>4.5520936615618766</c:v>
                </c:pt>
                <c:pt idx="86">
                  <c:v>5.4698333474949052</c:v>
                </c:pt>
                <c:pt idx="87">
                  <c:v>6.4600522395253783</c:v>
                </c:pt>
                <c:pt idx="88">
                  <c:v>7.5188423960744331</c:v>
                </c:pt>
                <c:pt idx="89">
                  <c:v>8.6420252561093829</c:v>
                </c:pt>
                <c:pt idx="90">
                  <c:v>9.8251681300151112</c:v>
                </c:pt>
                <c:pt idx="91">
                  <c:v>11.063601693394867</c:v>
                </c:pt>
                <c:pt idx="92">
                  <c:v>12.352438414760476</c:v>
                </c:pt>
                <c:pt idx="93">
                  <c:v>13.686591844386193</c:v>
                </c:pt>
                <c:pt idx="94">
                  <c:v>15.060796688202009</c:v>
                </c:pt>
                <c:pt idx="95">
                  <c:v>16.46962958750386</c:v>
                </c:pt>
                <c:pt idx="96">
                  <c:v>17.907530522472726</c:v>
                </c:pt>
                <c:pt idx="97">
                  <c:v>19.36882475503274</c:v>
                </c:pt>
                <c:pt idx="98">
                  <c:v>20.847745224449817</c:v>
                </c:pt>
                <c:pt idx="99">
                  <c:v>22.33845530728566</c:v>
                </c:pt>
                <c:pt idx="100">
                  <c:v>23.835071851883974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49-4997-9125-8220349F5426}"/>
            </c:ext>
          </c:extLst>
        </c:ser>
        <c:ser>
          <c:idx val="6"/>
          <c:order val="7"/>
          <c:tx>
            <c:strRef>
              <c:f>plots!$BX$5</c:f>
              <c:strCache>
                <c:ptCount val="1"/>
                <c:pt idx="0">
                  <c:v>20 deg</c:v>
                </c:pt>
              </c:strCache>
            </c:strRef>
          </c:tx>
          <c:spPr>
            <a:ln w="127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plots!$CB$11:$CB$111</c:f>
              <c:numCache>
                <c:formatCode>0.0</c:formatCode>
                <c:ptCount val="101"/>
                <c:pt idx="0">
                  <c:v>38.167555765546837</c:v>
                </c:pt>
                <c:pt idx="1">
                  <c:v>38.092240812792326</c:v>
                </c:pt>
                <c:pt idx="2">
                  <c:v>37.866593188239179</c:v>
                </c:pt>
                <c:pt idx="3">
                  <c:v>37.491503419972915</c:v>
                </c:pt>
                <c:pt idx="4">
                  <c:v>36.968451815946665</c:v>
                </c:pt>
                <c:pt idx="5">
                  <c:v>36.299502621881977</c:v>
                </c:pt>
                <c:pt idx="6">
                  <c:v>35.487295874634007</c:v>
                </c:pt>
                <c:pt idx="7">
                  <c:v>34.535036983172176</c:v>
                </c:pt>
                <c:pt idx="8">
                  <c:v>33.44648407829537</c:v>
                </c:pt>
                <c:pt idx="9">
                  <c:v>32.225933181006639</c:v>
                </c:pt>
                <c:pt idx="41">
                  <c:v>-32.225933181006674</c:v>
                </c:pt>
                <c:pt idx="42">
                  <c:v>-33.446484078295406</c:v>
                </c:pt>
                <c:pt idx="43">
                  <c:v>-34.535036983172205</c:v>
                </c:pt>
                <c:pt idx="44">
                  <c:v>-35.487295874634036</c:v>
                </c:pt>
                <c:pt idx="45">
                  <c:v>-36.299502621881999</c:v>
                </c:pt>
                <c:pt idx="46">
                  <c:v>-36.968451815946686</c:v>
                </c:pt>
                <c:pt idx="47">
                  <c:v>-37.491503419972929</c:v>
                </c:pt>
                <c:pt idx="48">
                  <c:v>-37.866593188239186</c:v>
                </c:pt>
                <c:pt idx="49">
                  <c:v>-38.092240812792326</c:v>
                </c:pt>
                <c:pt idx="50">
                  <c:v>-38.167555765546837</c:v>
                </c:pt>
                <c:pt idx="51">
                  <c:v>-38.092240812792319</c:v>
                </c:pt>
                <c:pt idx="52">
                  <c:v>-37.866593188239165</c:v>
                </c:pt>
                <c:pt idx="53">
                  <c:v>-37.491503419972894</c:v>
                </c:pt>
                <c:pt idx="54">
                  <c:v>-36.968451815946636</c:v>
                </c:pt>
                <c:pt idx="55">
                  <c:v>-36.299502621881942</c:v>
                </c:pt>
                <c:pt idx="56">
                  <c:v>-35.487295874633965</c:v>
                </c:pt>
                <c:pt idx="57">
                  <c:v>-34.53503698317212</c:v>
                </c:pt>
                <c:pt idx="58">
                  <c:v>-33.446484078295313</c:v>
                </c:pt>
                <c:pt idx="59">
                  <c:v>-32.225933181006567</c:v>
                </c:pt>
                <c:pt idx="60">
                  <c:v>-30.878201248080821</c:v>
                </c:pt>
                <c:pt idx="61">
                  <c:v>-29.40860716173718</c:v>
                </c:pt>
                <c:pt idx="62">
                  <c:v>-27.822950738440767</c:v>
                </c:pt>
                <c:pt idx="63">
                  <c:v>-26.127489839676819</c:v>
                </c:pt>
                <c:pt idx="64">
                  <c:v>-24.328915675030363</c:v>
                </c:pt>
                <c:pt idx="65">
                  <c:v>-22.43432639503888</c:v>
                </c:pt>
                <c:pt idx="66">
                  <c:v>-20.451199078034989</c:v>
                </c:pt>
                <c:pt idx="67">
                  <c:v>-18.387360221534205</c:v>
                </c:pt>
                <c:pt idx="68">
                  <c:v>-16.250954854624855</c:v>
                </c:pt>
                <c:pt idx="69">
                  <c:v>-14.050414393259361</c:v>
                </c:pt>
                <c:pt idx="70">
                  <c:v>-11.79442336530742</c:v>
                </c:pt>
                <c:pt idx="71">
                  <c:v>-9.4918851366920993</c:v>
                </c:pt>
                <c:pt idx="72">
                  <c:v>-7.1518867738720866</c:v>
                </c:pt>
                <c:pt idx="73">
                  <c:v>-4.7836631813418693</c:v>
                </c:pt>
                <c:pt idx="74">
                  <c:v>-2.3965606556827197</c:v>
                </c:pt>
                <c:pt idx="75">
                  <c:v>-7.0141382960697446E-15</c:v>
                </c:pt>
                <c:pt idx="76">
                  <c:v>2.396560655682705</c:v>
                </c:pt>
                <c:pt idx="77">
                  <c:v>4.7836631813418542</c:v>
                </c:pt>
                <c:pt idx="78">
                  <c:v>7.1518867738720733</c:v>
                </c:pt>
                <c:pt idx="79">
                  <c:v>9.4918851366920851</c:v>
                </c:pt>
                <c:pt idx="80">
                  <c:v>11.794423365307408</c:v>
                </c:pt>
                <c:pt idx="81">
                  <c:v>14.050414393259349</c:v>
                </c:pt>
                <c:pt idx="82">
                  <c:v>16.250954854624844</c:v>
                </c:pt>
                <c:pt idx="83">
                  <c:v>18.387360221534191</c:v>
                </c:pt>
                <c:pt idx="84">
                  <c:v>20.451199078034975</c:v>
                </c:pt>
                <c:pt idx="85">
                  <c:v>22.43432639503887</c:v>
                </c:pt>
                <c:pt idx="86">
                  <c:v>24.328915675030348</c:v>
                </c:pt>
                <c:pt idx="87">
                  <c:v>26.127489839676798</c:v>
                </c:pt>
                <c:pt idx="88">
                  <c:v>27.822950738440735</c:v>
                </c:pt>
                <c:pt idx="89">
                  <c:v>29.408607161737137</c:v>
                </c:pt>
                <c:pt idx="90">
                  <c:v>30.878201248080771</c:v>
                </c:pt>
                <c:pt idx="91">
                  <c:v>32.225933181006518</c:v>
                </c:pt>
                <c:pt idx="92">
                  <c:v>33.446484078295256</c:v>
                </c:pt>
                <c:pt idx="93">
                  <c:v>34.535036983172063</c:v>
                </c:pt>
                <c:pt idx="94">
                  <c:v>35.487295874633908</c:v>
                </c:pt>
                <c:pt idx="95">
                  <c:v>36.299502621881892</c:v>
                </c:pt>
                <c:pt idx="96">
                  <c:v>36.968451815946594</c:v>
                </c:pt>
                <c:pt idx="97">
                  <c:v>37.491503419972858</c:v>
                </c:pt>
                <c:pt idx="98">
                  <c:v>37.866593188239136</c:v>
                </c:pt>
                <c:pt idx="99">
                  <c:v>38.092240812792305</c:v>
                </c:pt>
                <c:pt idx="100">
                  <c:v>38.167555765546837</c:v>
                </c:pt>
              </c:numCache>
            </c:numRef>
          </c:xVal>
          <c:yVal>
            <c:numRef>
              <c:f>plots!$CC$11:$CC$111</c:f>
              <c:numCache>
                <c:formatCode>0.0</c:formatCode>
                <c:ptCount val="101"/>
                <c:pt idx="0">
                  <c:v>31.114476537208237</c:v>
                </c:pt>
                <c:pt idx="1">
                  <c:v>33.51103719289096</c:v>
                </c:pt>
                <c:pt idx="2">
                  <c:v>35.898139718550127</c:v>
                </c:pt>
                <c:pt idx="3">
                  <c:v>38.266363311080354</c:v>
                </c:pt>
                <c:pt idx="4">
                  <c:v>40.606361673900381</c:v>
                </c:pt>
                <c:pt idx="5">
                  <c:v>42.908899902515714</c:v>
                </c:pt>
                <c:pt idx="6">
                  <c:v>45.164890930467664</c:v>
                </c:pt>
                <c:pt idx="7">
                  <c:v>47.36543139183317</c:v>
                </c:pt>
                <c:pt idx="8">
                  <c:v>49.501836758742527</c:v>
                </c:pt>
                <c:pt idx="9">
                  <c:v>51.565675615243322</c:v>
                </c:pt>
                <c:pt idx="41">
                  <c:v>51.565675615243265</c:v>
                </c:pt>
                <c:pt idx="42">
                  <c:v>49.501836758742471</c:v>
                </c:pt>
                <c:pt idx="43">
                  <c:v>47.365431391833106</c:v>
                </c:pt>
                <c:pt idx="44">
                  <c:v>45.164890930467593</c:v>
                </c:pt>
                <c:pt idx="45">
                  <c:v>42.908899902515643</c:v>
                </c:pt>
                <c:pt idx="46">
                  <c:v>40.606361673900302</c:v>
                </c:pt>
                <c:pt idx="47">
                  <c:v>38.266363311080269</c:v>
                </c:pt>
                <c:pt idx="48">
                  <c:v>35.898139718550034</c:v>
                </c:pt>
                <c:pt idx="49">
                  <c:v>33.511037192890868</c:v>
                </c:pt>
                <c:pt idx="50">
                  <c:v>31.114476537208141</c:v>
                </c:pt>
                <c:pt idx="51">
                  <c:v>28.717915881525411</c:v>
                </c:pt>
                <c:pt idx="52">
                  <c:v>26.330813355866244</c:v>
                </c:pt>
                <c:pt idx="53">
                  <c:v>23.962589763336013</c:v>
                </c:pt>
                <c:pt idx="54">
                  <c:v>21.622591400515986</c:v>
                </c:pt>
                <c:pt idx="55">
                  <c:v>19.320053171900653</c:v>
                </c:pt>
                <c:pt idx="56">
                  <c:v>17.064062143948696</c:v>
                </c:pt>
                <c:pt idx="57">
                  <c:v>14.86352168258319</c:v>
                </c:pt>
                <c:pt idx="58">
                  <c:v>12.727116315673836</c:v>
                </c:pt>
                <c:pt idx="59">
                  <c:v>10.663277459173045</c:v>
                </c:pt>
                <c:pt idx="60">
                  <c:v>8.6801501421691469</c:v>
                </c:pt>
                <c:pt idx="61">
                  <c:v>6.7855608621776646</c:v>
                </c:pt>
                <c:pt idx="62">
                  <c:v>4.9869866975312149</c:v>
                </c:pt>
                <c:pt idx="63">
                  <c:v>3.2915257987672817</c:v>
                </c:pt>
                <c:pt idx="64">
                  <c:v>1.7058693754708827</c:v>
                </c:pt>
                <c:pt idx="65">
                  <c:v>0.23627528912726348</c:v>
                </c:pt>
                <c:pt idx="66">
                  <c:v>-1.1114566437984656</c:v>
                </c:pt>
                <c:pt idx="67">
                  <c:v>-2.3320075410871901</c:v>
                </c:pt>
                <c:pt idx="68">
                  <c:v>-3.4205604459639751</c:v>
                </c:pt>
                <c:pt idx="69">
                  <c:v>-4.3728193374257991</c:v>
                </c:pt>
                <c:pt idx="70">
                  <c:v>-5.1850260846737619</c:v>
                </c:pt>
                <c:pt idx="71">
                  <c:v>-5.8539752787384423</c:v>
                </c:pt>
                <c:pt idx="72">
                  <c:v>-6.3770268827646852</c:v>
                </c:pt>
                <c:pt idx="73">
                  <c:v>-6.7521166510309421</c:v>
                </c:pt>
                <c:pt idx="74">
                  <c:v>-6.9777642755840894</c:v>
                </c:pt>
                <c:pt idx="75">
                  <c:v>-7.0530792283385999</c:v>
                </c:pt>
                <c:pt idx="76">
                  <c:v>-6.9777642755840894</c:v>
                </c:pt>
                <c:pt idx="77">
                  <c:v>-6.7521166510309421</c:v>
                </c:pt>
                <c:pt idx="78">
                  <c:v>-6.3770268827646852</c:v>
                </c:pt>
                <c:pt idx="79">
                  <c:v>-5.8539752787384423</c:v>
                </c:pt>
                <c:pt idx="80">
                  <c:v>-5.1850260846737619</c:v>
                </c:pt>
                <c:pt idx="81">
                  <c:v>-4.3728193374257991</c:v>
                </c:pt>
                <c:pt idx="82">
                  <c:v>-3.4205604459639822</c:v>
                </c:pt>
                <c:pt idx="83">
                  <c:v>-2.3320075410871901</c:v>
                </c:pt>
                <c:pt idx="84">
                  <c:v>-1.1114566437984656</c:v>
                </c:pt>
                <c:pt idx="85">
                  <c:v>0.23627528912725282</c:v>
                </c:pt>
                <c:pt idx="86">
                  <c:v>1.7058693754708756</c:v>
                </c:pt>
                <c:pt idx="87">
                  <c:v>3.2915257987672604</c:v>
                </c:pt>
                <c:pt idx="88">
                  <c:v>4.9869866975311794</c:v>
                </c:pt>
                <c:pt idx="89">
                  <c:v>6.7855608621776149</c:v>
                </c:pt>
                <c:pt idx="90">
                  <c:v>8.680150142169083</c:v>
                </c:pt>
                <c:pt idx="91">
                  <c:v>10.66327745917296</c:v>
                </c:pt>
                <c:pt idx="92">
                  <c:v>12.727116315673733</c:v>
                </c:pt>
                <c:pt idx="93">
                  <c:v>14.86352168258307</c:v>
                </c:pt>
                <c:pt idx="94">
                  <c:v>17.064062143948558</c:v>
                </c:pt>
                <c:pt idx="95">
                  <c:v>19.32005317190049</c:v>
                </c:pt>
                <c:pt idx="96">
                  <c:v>21.622591400515809</c:v>
                </c:pt>
                <c:pt idx="97">
                  <c:v>23.962589763335814</c:v>
                </c:pt>
                <c:pt idx="98">
                  <c:v>26.330813355866031</c:v>
                </c:pt>
                <c:pt idx="99">
                  <c:v>28.717915881525176</c:v>
                </c:pt>
                <c:pt idx="100">
                  <c:v>31.114476537207889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49-4997-9125-8220349F5426}"/>
            </c:ext>
          </c:extLst>
        </c:ser>
        <c:ser>
          <c:idx val="7"/>
          <c:order val="8"/>
          <c:tx>
            <c:strRef>
              <c:f>plots!$CE$5</c:f>
              <c:strCache>
                <c:ptCount val="1"/>
                <c:pt idx="0">
                  <c:v>0 deg</c:v>
                </c:pt>
              </c:strCache>
            </c:strRef>
          </c:tx>
          <c:spPr>
            <a:ln w="127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plots!$CI$11:$CI$111</c:f>
              <c:numCache>
                <c:formatCode>0.0</c:formatCode>
                <c:ptCount val="101"/>
                <c:pt idx="57">
                  <c:v>-56.306440188370424</c:v>
                </c:pt>
                <c:pt idx="58">
                  <c:v>-54.531647271247188</c:v>
                </c:pt>
                <c:pt idx="59">
                  <c:v>-52.541642855484199</c:v>
                </c:pt>
                <c:pt idx="60">
                  <c:v>-50.344280579363939</c:v>
                </c:pt>
                <c:pt idx="61">
                  <c:v>-47.948232427910924</c:v>
                </c:pt>
                <c:pt idx="62">
                  <c:v>-45.362954508528659</c:v>
                </c:pt>
                <c:pt idx="63">
                  <c:v>-42.598649732063805</c:v>
                </c:pt>
                <c:pt idx="64">
                  <c:v>-39.666227546578369</c:v>
                </c:pt>
                <c:pt idx="65">
                  <c:v>-36.577260882742188</c:v>
                </c:pt>
                <c:pt idx="66">
                  <c:v>-33.343940480762804</c:v>
                </c:pt>
                <c:pt idx="67">
                  <c:v>-29.979026779103226</c:v>
                </c:pt>
                <c:pt idx="68">
                  <c:v>-26.495799554861069</c:v>
                </c:pt>
                <c:pt idx="69">
                  <c:v>-22.908005514555271</c:v>
                </c:pt>
                <c:pt idx="70">
                  <c:v>-19.229804042155731</c:v>
                </c:pt>
                <c:pt idx="71">
                  <c:v>-15.475711318463603</c:v>
                </c:pt>
                <c:pt idx="72">
                  <c:v>-11.660543032377477</c:v>
                </c:pt>
                <c:pt idx="73">
                  <c:v>-7.7993559101379377</c:v>
                </c:pt>
                <c:pt idx="74">
                  <c:v>-3.907388293307863</c:v>
                </c:pt>
                <c:pt idx="75">
                  <c:v>-1.1435955856455355E-14</c:v>
                </c:pt>
                <c:pt idx="76">
                  <c:v>3.9073882933078399</c:v>
                </c:pt>
                <c:pt idx="77">
                  <c:v>7.7993559101379137</c:v>
                </c:pt>
                <c:pt idx="78">
                  <c:v>11.660543032377454</c:v>
                </c:pt>
                <c:pt idx="79">
                  <c:v>15.47571131846358</c:v>
                </c:pt>
                <c:pt idx="80">
                  <c:v>19.22980404215571</c:v>
                </c:pt>
                <c:pt idx="81">
                  <c:v>22.908005514555249</c:v>
                </c:pt>
                <c:pt idx="82">
                  <c:v>26.495799554861048</c:v>
                </c:pt>
                <c:pt idx="83">
                  <c:v>29.979026779103204</c:v>
                </c:pt>
                <c:pt idx="84">
                  <c:v>33.343940480762782</c:v>
                </c:pt>
                <c:pt idx="85">
                  <c:v>36.577260882742173</c:v>
                </c:pt>
                <c:pt idx="86">
                  <c:v>39.666227546578348</c:v>
                </c:pt>
                <c:pt idx="87">
                  <c:v>42.59864973206377</c:v>
                </c:pt>
                <c:pt idx="88">
                  <c:v>45.362954508528603</c:v>
                </c:pt>
                <c:pt idx="89">
                  <c:v>47.948232427910852</c:v>
                </c:pt>
                <c:pt idx="90">
                  <c:v>50.344280579363861</c:v>
                </c:pt>
                <c:pt idx="91">
                  <c:v>52.54164285548412</c:v>
                </c:pt>
                <c:pt idx="92">
                  <c:v>54.531647271247095</c:v>
                </c:pt>
                <c:pt idx="93">
                  <c:v>56.306440188370331</c:v>
                </c:pt>
              </c:numCache>
            </c:numRef>
          </c:xVal>
          <c:yVal>
            <c:numRef>
              <c:f>plots!$CJ$11:$CJ$111</c:f>
              <c:numCache>
                <c:formatCode>0.0</c:formatCode>
                <c:ptCount val="101"/>
                <c:pt idx="57">
                  <c:v>21.174344148907014</c:v>
                </c:pt>
                <c:pt idx="58">
                  <c:v>17.691116924664843</c:v>
                </c:pt>
                <c:pt idx="59">
                  <c:v>14.326203223005251</c:v>
                </c:pt>
                <c:pt idx="60">
                  <c:v>11.092882821025853</c:v>
                </c:pt>
                <c:pt idx="61">
                  <c:v>8.0039161571896784</c:v>
                </c:pt>
                <c:pt idx="62">
                  <c:v>5.0714939717042498</c:v>
                </c:pt>
                <c:pt idx="63">
                  <c:v>2.3071891952394239</c:v>
                </c:pt>
                <c:pt idx="64">
                  <c:v>-0.27808872414281893</c:v>
                </c:pt>
                <c:pt idx="65">
                  <c:v>-2.6741368755957993</c:v>
                </c:pt>
                <c:pt idx="66">
                  <c:v>-4.8714991517160229</c:v>
                </c:pt>
                <c:pt idx="67">
                  <c:v>-6.8615035674789766</c:v>
                </c:pt>
                <c:pt idx="68">
                  <c:v>-8.6362964846021768</c:v>
                </c:pt>
                <c:pt idx="69">
                  <c:v>-10.188873606267506</c:v>
                </c:pt>
                <c:pt idx="70">
                  <c:v>-11.51310761988077</c:v>
                </c:pt>
                <c:pt idx="71">
                  <c:v>-12.60377237877519</c:v>
                </c:pt>
                <c:pt idx="72">
                  <c:v>-13.456563527424763</c:v>
                </c:pt>
                <c:pt idx="73">
                  <c:v>-14.068115488768974</c:v>
                </c:pt>
                <c:pt idx="74">
                  <c:v>-14.436014746607924</c:v>
                </c:pt>
                <c:pt idx="75">
                  <c:v>-14.558809370648092</c:v>
                </c:pt>
                <c:pt idx="76">
                  <c:v>-14.436014746607924</c:v>
                </c:pt>
                <c:pt idx="77">
                  <c:v>-14.068115488768981</c:v>
                </c:pt>
                <c:pt idx="78">
                  <c:v>-13.45656352742477</c:v>
                </c:pt>
                <c:pt idx="79">
                  <c:v>-12.603772378775197</c:v>
                </c:pt>
                <c:pt idx="80">
                  <c:v>-11.513107619880778</c:v>
                </c:pt>
                <c:pt idx="81">
                  <c:v>-10.188873606267514</c:v>
                </c:pt>
                <c:pt idx="82">
                  <c:v>-8.636296484602191</c:v>
                </c:pt>
                <c:pt idx="83">
                  <c:v>-6.8615035674789837</c:v>
                </c:pt>
                <c:pt idx="84">
                  <c:v>-4.87149915171603</c:v>
                </c:pt>
                <c:pt idx="85">
                  <c:v>-2.6741368755958135</c:v>
                </c:pt>
                <c:pt idx="86">
                  <c:v>-0.27808872414283314</c:v>
                </c:pt>
                <c:pt idx="87">
                  <c:v>2.3071891952393884</c:v>
                </c:pt>
                <c:pt idx="88">
                  <c:v>5.0714939717041929</c:v>
                </c:pt>
                <c:pt idx="89">
                  <c:v>8.0039161571895932</c:v>
                </c:pt>
                <c:pt idx="90">
                  <c:v>11.092882821025746</c:v>
                </c:pt>
                <c:pt idx="91">
                  <c:v>14.326203223005116</c:v>
                </c:pt>
                <c:pt idx="92">
                  <c:v>17.691116924664676</c:v>
                </c:pt>
                <c:pt idx="93">
                  <c:v>21.174344148906815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49-4997-9125-8220349F5426}"/>
            </c:ext>
          </c:extLst>
        </c:ser>
        <c:ser>
          <c:idx val="9"/>
          <c:order val="9"/>
          <c:tx>
            <c:strRef>
              <c:f>plots!$CL$5</c:f>
              <c:strCache>
                <c:ptCount val="1"/>
                <c:pt idx="0">
                  <c:v>-6 deg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plots!$CP$71:$CP$101</c:f>
              <c:numCache>
                <c:formatCode>0.0</c:formatCode>
                <c:ptCount val="31"/>
                <c:pt idx="0">
                  <c:v>-59.791653888944218</c:v>
                </c:pt>
                <c:pt idx="1">
                  <c:v>-56.945974496484155</c:v>
                </c:pt>
                <c:pt idx="2">
                  <c:v>-53.875555358827519</c:v>
                </c:pt>
                <c:pt idx="3">
                  <c:v>-50.592514017569563</c:v>
                </c:pt>
                <c:pt idx="4">
                  <c:v>-47.10980713700534</c:v>
                </c:pt>
                <c:pt idx="5">
                  <c:v>-43.441179370095</c:v>
                </c:pt>
                <c:pt idx="6">
                  <c:v>-39.601109114597946</c:v>
                </c:pt>
                <c:pt idx="7">
                  <c:v>-35.604751373451386</c:v>
                </c:pt>
                <c:pt idx="8">
                  <c:v>-31.467877944897442</c:v>
                </c:pt>
                <c:pt idx="9">
                  <c:v>-27.20681517840093</c:v>
                </c:pt>
                <c:pt idx="10">
                  <c:v>-22.838379542006805</c:v>
                </c:pt>
                <c:pt idx="11">
                  <c:v>-18.379811255423505</c:v>
                </c:pt>
                <c:pt idx="12">
                  <c:v>-13.848706250752084</c:v>
                </c:pt>
                <c:pt idx="13">
                  <c:v>-9.2629467293810084</c:v>
                </c:pt>
                <c:pt idx="14">
                  <c:v>-4.6406305891068893</c:v>
                </c:pt>
                <c:pt idx="15">
                  <c:v>-1.3581974090989427E-14</c:v>
                </c:pt>
                <c:pt idx="16">
                  <c:v>4.6406305891068618</c:v>
                </c:pt>
                <c:pt idx="17">
                  <c:v>9.26294672938098</c:v>
                </c:pt>
                <c:pt idx="18">
                  <c:v>13.848706250752057</c:v>
                </c:pt>
                <c:pt idx="19">
                  <c:v>18.379811255423476</c:v>
                </c:pt>
                <c:pt idx="20">
                  <c:v>22.838379542006781</c:v>
                </c:pt>
                <c:pt idx="21">
                  <c:v>27.206815178400909</c:v>
                </c:pt>
                <c:pt idx="22">
                  <c:v>31.46787794489742</c:v>
                </c:pt>
                <c:pt idx="23">
                  <c:v>35.604751373451357</c:v>
                </c:pt>
                <c:pt idx="24">
                  <c:v>39.601109114597925</c:v>
                </c:pt>
                <c:pt idx="25">
                  <c:v>43.441179370094986</c:v>
                </c:pt>
                <c:pt idx="26">
                  <c:v>47.109807137005312</c:v>
                </c:pt>
                <c:pt idx="27">
                  <c:v>50.59251401756952</c:v>
                </c:pt>
                <c:pt idx="28">
                  <c:v>53.875555358827455</c:v>
                </c:pt>
                <c:pt idx="29">
                  <c:v>56.94597449648407</c:v>
                </c:pt>
                <c:pt idx="30">
                  <c:v>59.791653888944118</c:v>
                </c:pt>
              </c:numCache>
            </c:numRef>
          </c:xVal>
          <c:yVal>
            <c:numRef>
              <c:f>plots!$CQ$71:$CQ$101</c:f>
              <c:numCache>
                <c:formatCode>0.0</c:formatCode>
                <c:ptCount val="31"/>
                <c:pt idx="0">
                  <c:v>13.486376675395299</c:v>
                </c:pt>
                <c:pt idx="1">
                  <c:v>9.8177489084849654</c:v>
                </c:pt>
                <c:pt idx="2">
                  <c:v>6.3350420279207498</c:v>
                </c:pt>
                <c:pt idx="3">
                  <c:v>3.0520006866628293</c:v>
                </c:pt>
                <c:pt idx="4">
                  <c:v>-1.8418450993777924E-2</c:v>
                </c:pt>
                <c:pt idx="5">
                  <c:v>-2.8640978434538056</c:v>
                </c:pt>
                <c:pt idx="6">
                  <c:v>-5.4738068942224629</c:v>
                </c:pt>
                <c:pt idx="7">
                  <c:v>-7.8372462739390372</c:v>
                </c:pt>
                <c:pt idx="8">
                  <c:v>-9.9450885671245217</c:v>
                </c:pt>
                <c:pt idx="9">
                  <c:v>-11.78901508322928</c:v>
                </c:pt>
                <c:pt idx="10">
                  <c:v>-13.361748686704125</c:v>
                </c:pt>
                <c:pt idx="11">
                  <c:v>-14.657082516529762</c:v>
                </c:pt>
                <c:pt idx="12">
                  <c:v>-15.669904481861629</c:v>
                </c:pt>
                <c:pt idx="13">
                  <c:v>-16.396217437116896</c:v>
                </c:pt>
                <c:pt idx="14">
                  <c:v>-16.833154956882005</c:v>
                </c:pt>
                <c:pt idx="15">
                  <c:v>-16.978992648384185</c:v>
                </c:pt>
                <c:pt idx="16">
                  <c:v>-16.833154956882005</c:v>
                </c:pt>
                <c:pt idx="17">
                  <c:v>-16.39621743711691</c:v>
                </c:pt>
                <c:pt idx="18">
                  <c:v>-15.669904481861643</c:v>
                </c:pt>
                <c:pt idx="19">
                  <c:v>-14.657082516529762</c:v>
                </c:pt>
                <c:pt idx="20">
                  <c:v>-13.361748686704125</c:v>
                </c:pt>
                <c:pt idx="21">
                  <c:v>-11.789015083229295</c:v>
                </c:pt>
                <c:pt idx="22">
                  <c:v>-9.9450885671245359</c:v>
                </c:pt>
                <c:pt idx="23">
                  <c:v>-7.8372462739390514</c:v>
                </c:pt>
                <c:pt idx="24">
                  <c:v>-5.47380689422247</c:v>
                </c:pt>
                <c:pt idx="25">
                  <c:v>-2.8640978434538198</c:v>
                </c:pt>
                <c:pt idx="26">
                  <c:v>-1.841845099379924E-2</c:v>
                </c:pt>
                <c:pt idx="27">
                  <c:v>3.0520006866627867</c:v>
                </c:pt>
                <c:pt idx="28">
                  <c:v>6.3350420279206858</c:v>
                </c:pt>
                <c:pt idx="29">
                  <c:v>9.8177489084848659</c:v>
                </c:pt>
                <c:pt idx="30">
                  <c:v>13.486376675395178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1E-447F-830F-CEF023EFC6D7}"/>
            </c:ext>
          </c:extLst>
        </c:ser>
        <c:ser>
          <c:idx val="8"/>
          <c:order val="10"/>
          <c:tx>
            <c:strRef>
              <c:f>plots!$L$10</c:f>
              <c:strCache>
                <c:ptCount val="1"/>
                <c:pt idx="0">
                  <c:v>Stars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297A-4CCA-BDB6-107D42B4832A}"/>
              </c:ext>
            </c:extLst>
          </c:dPt>
          <c:dPt>
            <c:idx val="17"/>
            <c:marker>
              <c:symbol val="circle"/>
              <c:size val="9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97A-4CCA-BDB6-107D42B4832A}"/>
              </c:ext>
            </c:extLst>
          </c:dPt>
          <c:xVal>
            <c:numRef>
              <c:f>plots!$L$13:$L$30</c:f>
              <c:numCache>
                <c:formatCode>0.0</c:formatCode>
                <c:ptCount val="18"/>
                <c:pt idx="0">
                  <c:v>-10.48843933901931</c:v>
                </c:pt>
                <c:pt idx="1">
                  <c:v>-23.566653448080416</c:v>
                </c:pt>
                <c:pt idx="2">
                  <c:v>3.0805973299783749</c:v>
                </c:pt>
                <c:pt idx="3">
                  <c:v>3.0144240918460006</c:v>
                </c:pt>
                <c:pt idx="4">
                  <c:v>9.0087371129170393</c:v>
                </c:pt>
                <c:pt idx="5">
                  <c:v>-15.291554956723285</c:v>
                </c:pt>
                <c:pt idx="6">
                  <c:v>0.76659379129638727</c:v>
                </c:pt>
                <c:pt idx="7">
                  <c:v>15.93502455537365</c:v>
                </c:pt>
                <c:pt idx="8">
                  <c:v>10.704241620960222</c:v>
                </c:pt>
                <c:pt idx="9">
                  <c:v>0.19254974572639522</c:v>
                </c:pt>
                <c:pt idx="10">
                  <c:v>5.4501227824793022</c:v>
                </c:pt>
                <c:pt idx="11">
                  <c:v>4.269638091596585</c:v>
                </c:pt>
                <c:pt idx="12">
                  <c:v>3.4240316141686127</c:v>
                </c:pt>
                <c:pt idx="13">
                  <c:v>4.9003650481667673</c:v>
                </c:pt>
                <c:pt idx="14">
                  <c:v>2.480321372604942</c:v>
                </c:pt>
                <c:pt idx="15">
                  <c:v>3.6583255079588057</c:v>
                </c:pt>
                <c:pt idx="16">
                  <c:v>-17.392494998437343</c:v>
                </c:pt>
                <c:pt idx="17">
                  <c:v>-1.1211971658984052E-14</c:v>
                </c:pt>
              </c:numCache>
            </c:numRef>
          </c:xVal>
          <c:yVal>
            <c:numRef>
              <c:f>plots!$M$13:$M$30</c:f>
              <c:numCache>
                <c:formatCode>0.0</c:formatCode>
                <c:ptCount val="18"/>
                <c:pt idx="0">
                  <c:v>52.728945299818122</c:v>
                </c:pt>
                <c:pt idx="1">
                  <c:v>-15.89590846420419</c:v>
                </c:pt>
                <c:pt idx="2">
                  <c:v>-18.915576966823195</c:v>
                </c:pt>
                <c:pt idx="3">
                  <c:v>15.877429050531459</c:v>
                </c:pt>
                <c:pt idx="4">
                  <c:v>45.289979861947614</c:v>
                </c:pt>
                <c:pt idx="5">
                  <c:v>33.169946870942766</c:v>
                </c:pt>
                <c:pt idx="6">
                  <c:v>35.132496069501947</c:v>
                </c:pt>
                <c:pt idx="7">
                  <c:v>-30.287499892247514</c:v>
                </c:pt>
                <c:pt idx="8">
                  <c:v>27.885502792603717</c:v>
                </c:pt>
                <c:pt idx="9">
                  <c:v>0.1504363487235558</c:v>
                </c:pt>
                <c:pt idx="10">
                  <c:v>35.41001630611246</c:v>
                </c:pt>
                <c:pt idx="11">
                  <c:v>40.6228928910813</c:v>
                </c:pt>
                <c:pt idx="12">
                  <c:v>41.206927292071391</c:v>
                </c:pt>
                <c:pt idx="13">
                  <c:v>39.910270575807388</c:v>
                </c:pt>
                <c:pt idx="14">
                  <c:v>47.327351140168425</c:v>
                </c:pt>
                <c:pt idx="15">
                  <c:v>33.403931759883783</c:v>
                </c:pt>
                <c:pt idx="16">
                  <c:v>0</c:v>
                </c:pt>
                <c:pt idx="17">
                  <c:v>-61.010139160756196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E-447F-830F-CEF023EFC6D7}"/>
            </c:ext>
          </c:extLst>
        </c:ser>
        <c:ser>
          <c:idx val="10"/>
          <c:order val="11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plots!$AQ$11:$AQ$111</c:f>
              <c:numCache>
                <c:formatCode>0.0</c:formatCode>
                <c:ptCount val="101"/>
                <c:pt idx="0">
                  <c:v>40</c:v>
                </c:pt>
                <c:pt idx="1">
                  <c:v>39.921069137130864</c:v>
                </c:pt>
                <c:pt idx="2">
                  <c:v>39.684588052579116</c:v>
                </c:pt>
                <c:pt idx="3">
                  <c:v>39.291490029147546</c:v>
                </c:pt>
                <c:pt idx="4">
                  <c:v>38.743326445145243</c:v>
                </c:pt>
                <c:pt idx="5">
                  <c:v>38.042260651806139</c:v>
                </c:pt>
                <c:pt idx="6">
                  <c:v>37.191059435530057</c:v>
                </c:pt>
                <c:pt idx="7">
                  <c:v>36.193082098640787</c:v>
                </c:pt>
                <c:pt idx="8">
                  <c:v>35.052267201754546</c:v>
                </c:pt>
                <c:pt idx="9">
                  <c:v>33.773117020080605</c:v>
                </c:pt>
                <c:pt idx="10">
                  <c:v>32.360679774997898</c:v>
                </c:pt>
                <c:pt idx="11">
                  <c:v>30.820529711031575</c:v>
                </c:pt>
                <c:pt idx="12">
                  <c:v>29.158745096856467</c:v>
                </c:pt>
                <c:pt idx="13">
                  <c:v>27.381884237147553</c:v>
                </c:pt>
                <c:pt idx="14">
                  <c:v>25.496959589947593</c:v>
                </c:pt>
                <c:pt idx="15">
                  <c:v>23.511410091698934</c:v>
                </c:pt>
                <c:pt idx="16">
                  <c:v>21.433071799159869</c:v>
                </c:pt>
                <c:pt idx="17">
                  <c:v>19.270146964068612</c:v>
                </c:pt>
                <c:pt idx="18">
                  <c:v>17.031171662602908</c:v>
                </c:pt>
                <c:pt idx="19">
                  <c:v>14.724982107387115</c:v>
                </c:pt>
                <c:pt idx="20">
                  <c:v>12.360679774997891</c:v>
                </c:pt>
                <c:pt idx="21">
                  <c:v>9.9475954865941816</c:v>
                </c:pt>
                <c:pt idx="22">
                  <c:v>7.4952525834289716</c:v>
                </c:pt>
                <c:pt idx="23">
                  <c:v>5.0133293425721526</c:v>
                </c:pt>
                <c:pt idx="24">
                  <c:v>2.5116207811725144</c:v>
                </c:pt>
                <c:pt idx="25">
                  <c:v>-2.4195055681186517E-14</c:v>
                </c:pt>
                <c:pt idx="26">
                  <c:v>-2.5116207811725628</c:v>
                </c:pt>
                <c:pt idx="27">
                  <c:v>-5.0133293425722005</c:v>
                </c:pt>
                <c:pt idx="28">
                  <c:v>-7.4952525834290196</c:v>
                </c:pt>
                <c:pt idx="29">
                  <c:v>-9.9475954865942278</c:v>
                </c:pt>
                <c:pt idx="30">
                  <c:v>-12.360679774997935</c:v>
                </c:pt>
                <c:pt idx="31">
                  <c:v>-14.724982107387161</c:v>
                </c:pt>
                <c:pt idx="32">
                  <c:v>-17.031171662602944</c:v>
                </c:pt>
                <c:pt idx="33">
                  <c:v>-19.270146964068648</c:v>
                </c:pt>
                <c:pt idx="34">
                  <c:v>-21.433071799159901</c:v>
                </c:pt>
                <c:pt idx="35">
                  <c:v>-23.511410091698966</c:v>
                </c:pt>
                <c:pt idx="36">
                  <c:v>-25.496959589947629</c:v>
                </c:pt>
                <c:pt idx="37">
                  <c:v>-27.381884237147588</c:v>
                </c:pt>
                <c:pt idx="38">
                  <c:v>-29.158745096856503</c:v>
                </c:pt>
                <c:pt idx="39">
                  <c:v>-30.820529711031611</c:v>
                </c:pt>
                <c:pt idx="40">
                  <c:v>-32.360679774997941</c:v>
                </c:pt>
                <c:pt idx="41">
                  <c:v>-33.77311702008064</c:v>
                </c:pt>
                <c:pt idx="42">
                  <c:v>-35.052267201754582</c:v>
                </c:pt>
                <c:pt idx="43">
                  <c:v>-36.193082098640815</c:v>
                </c:pt>
                <c:pt idx="44">
                  <c:v>-37.191059435530086</c:v>
                </c:pt>
                <c:pt idx="45">
                  <c:v>-38.042260651806167</c:v>
                </c:pt>
                <c:pt idx="46">
                  <c:v>-38.743326445145264</c:v>
                </c:pt>
                <c:pt idx="47">
                  <c:v>-39.29149002914756</c:v>
                </c:pt>
                <c:pt idx="48">
                  <c:v>-39.684588052579123</c:v>
                </c:pt>
                <c:pt idx="49">
                  <c:v>-39.921069137130864</c:v>
                </c:pt>
                <c:pt idx="50">
                  <c:v>-40</c:v>
                </c:pt>
                <c:pt idx="51">
                  <c:v>-39.921069137130857</c:v>
                </c:pt>
                <c:pt idx="52">
                  <c:v>-39.684588052579102</c:v>
                </c:pt>
                <c:pt idx="53">
                  <c:v>-39.291490029147525</c:v>
                </c:pt>
                <c:pt idx="54">
                  <c:v>-38.743326445145215</c:v>
                </c:pt>
                <c:pt idx="55">
                  <c:v>-38.042260651806103</c:v>
                </c:pt>
                <c:pt idx="56">
                  <c:v>-37.191059435530008</c:v>
                </c:pt>
                <c:pt idx="57">
                  <c:v>-36.193082098640723</c:v>
                </c:pt>
                <c:pt idx="58">
                  <c:v>-35.052267201754482</c:v>
                </c:pt>
                <c:pt idx="59">
                  <c:v>-33.773117020080534</c:v>
                </c:pt>
                <c:pt idx="60">
                  <c:v>-32.36067977499782</c:v>
                </c:pt>
                <c:pt idx="61">
                  <c:v>-30.820529711031483</c:v>
                </c:pt>
                <c:pt idx="62">
                  <c:v>-29.158745096856364</c:v>
                </c:pt>
                <c:pt idx="63">
                  <c:v>-27.381884237147439</c:v>
                </c:pt>
                <c:pt idx="64">
                  <c:v>-25.496959589947473</c:v>
                </c:pt>
                <c:pt idx="65">
                  <c:v>-23.511410091698814</c:v>
                </c:pt>
                <c:pt idx="66">
                  <c:v>-21.433071799159762</c:v>
                </c:pt>
                <c:pt idx="67">
                  <c:v>-19.270146964068516</c:v>
                </c:pt>
                <c:pt idx="68">
                  <c:v>-17.031171662602823</c:v>
                </c:pt>
                <c:pt idx="69">
                  <c:v>-14.724982107387046</c:v>
                </c:pt>
                <c:pt idx="70">
                  <c:v>-12.360679774997836</c:v>
                </c:pt>
                <c:pt idx="71">
                  <c:v>-9.9475954865941425</c:v>
                </c:pt>
                <c:pt idx="72">
                  <c:v>-7.4952525834289503</c:v>
                </c:pt>
                <c:pt idx="73">
                  <c:v>-5.013329342572149</c:v>
                </c:pt>
                <c:pt idx="74">
                  <c:v>-2.5116207811725282</c:v>
                </c:pt>
                <c:pt idx="75">
                  <c:v>-7.3508907294517201E-15</c:v>
                </c:pt>
                <c:pt idx="76">
                  <c:v>2.5116207811725131</c:v>
                </c:pt>
                <c:pt idx="77">
                  <c:v>5.0133293425721339</c:v>
                </c:pt>
                <c:pt idx="78">
                  <c:v>7.4952525834289361</c:v>
                </c:pt>
                <c:pt idx="79">
                  <c:v>9.9475954865941283</c:v>
                </c:pt>
                <c:pt idx="80">
                  <c:v>12.360679774997823</c:v>
                </c:pt>
                <c:pt idx="81">
                  <c:v>14.724982107387032</c:v>
                </c:pt>
                <c:pt idx="82">
                  <c:v>17.031171662602809</c:v>
                </c:pt>
                <c:pt idx="83">
                  <c:v>19.270146964068505</c:v>
                </c:pt>
                <c:pt idx="84">
                  <c:v>21.433071799159752</c:v>
                </c:pt>
                <c:pt idx="85">
                  <c:v>23.511410091698806</c:v>
                </c:pt>
                <c:pt idx="86">
                  <c:v>25.496959589947462</c:v>
                </c:pt>
                <c:pt idx="87">
                  <c:v>27.381884237147418</c:v>
                </c:pt>
                <c:pt idx="88">
                  <c:v>29.158745096856329</c:v>
                </c:pt>
                <c:pt idx="89">
                  <c:v>30.820529711031437</c:v>
                </c:pt>
                <c:pt idx="90">
                  <c:v>32.360679774997763</c:v>
                </c:pt>
                <c:pt idx="91">
                  <c:v>33.773117020080477</c:v>
                </c:pt>
                <c:pt idx="92">
                  <c:v>35.052267201754425</c:v>
                </c:pt>
                <c:pt idx="93">
                  <c:v>36.193082098640666</c:v>
                </c:pt>
                <c:pt idx="94">
                  <c:v>37.191059435529951</c:v>
                </c:pt>
                <c:pt idx="95">
                  <c:v>38.042260651806053</c:v>
                </c:pt>
                <c:pt idx="96">
                  <c:v>38.743326445145165</c:v>
                </c:pt>
                <c:pt idx="97">
                  <c:v>39.291490029147489</c:v>
                </c:pt>
                <c:pt idx="98">
                  <c:v>39.684588052579073</c:v>
                </c:pt>
                <c:pt idx="99">
                  <c:v>39.921069137130843</c:v>
                </c:pt>
                <c:pt idx="100">
                  <c:v>40</c:v>
                </c:pt>
              </c:numCache>
            </c:numRef>
          </c:xVal>
          <c:yVal>
            <c:numRef>
              <c:f>plots!$L$28</c:f>
              <c:numCache>
                <c:formatCode>0.0</c:formatCode>
                <c:ptCount val="1"/>
                <c:pt idx="0">
                  <c:v>3.6583255079588057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A-4CCA-BDB6-107D42B4832A}"/>
            </c:ext>
          </c:extLst>
        </c:ser>
        <c:ser>
          <c:idx val="11"/>
          <c:order val="12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plots!$AQ$11:$AQ$111</c:f>
              <c:numCache>
                <c:formatCode>0.0</c:formatCode>
                <c:ptCount val="101"/>
                <c:pt idx="0">
                  <c:v>40</c:v>
                </c:pt>
                <c:pt idx="1">
                  <c:v>39.921069137130864</c:v>
                </c:pt>
                <c:pt idx="2">
                  <c:v>39.684588052579116</c:v>
                </c:pt>
                <c:pt idx="3">
                  <c:v>39.291490029147546</c:v>
                </c:pt>
                <c:pt idx="4">
                  <c:v>38.743326445145243</c:v>
                </c:pt>
                <c:pt idx="5">
                  <c:v>38.042260651806139</c:v>
                </c:pt>
                <c:pt idx="6">
                  <c:v>37.191059435530057</c:v>
                </c:pt>
                <c:pt idx="7">
                  <c:v>36.193082098640787</c:v>
                </c:pt>
                <c:pt idx="8">
                  <c:v>35.052267201754546</c:v>
                </c:pt>
                <c:pt idx="9">
                  <c:v>33.773117020080605</c:v>
                </c:pt>
                <c:pt idx="10">
                  <c:v>32.360679774997898</c:v>
                </c:pt>
                <c:pt idx="11">
                  <c:v>30.820529711031575</c:v>
                </c:pt>
                <c:pt idx="12">
                  <c:v>29.158745096856467</c:v>
                </c:pt>
                <c:pt idx="13">
                  <c:v>27.381884237147553</c:v>
                </c:pt>
                <c:pt idx="14">
                  <c:v>25.496959589947593</c:v>
                </c:pt>
                <c:pt idx="15">
                  <c:v>23.511410091698934</c:v>
                </c:pt>
                <c:pt idx="16">
                  <c:v>21.433071799159869</c:v>
                </c:pt>
                <c:pt idx="17">
                  <c:v>19.270146964068612</c:v>
                </c:pt>
                <c:pt idx="18">
                  <c:v>17.031171662602908</c:v>
                </c:pt>
                <c:pt idx="19">
                  <c:v>14.724982107387115</c:v>
                </c:pt>
                <c:pt idx="20">
                  <c:v>12.360679774997891</c:v>
                </c:pt>
                <c:pt idx="21">
                  <c:v>9.9475954865941816</c:v>
                </c:pt>
                <c:pt idx="22">
                  <c:v>7.4952525834289716</c:v>
                </c:pt>
                <c:pt idx="23">
                  <c:v>5.0133293425721526</c:v>
                </c:pt>
                <c:pt idx="24">
                  <c:v>2.5116207811725144</c:v>
                </c:pt>
                <c:pt idx="25">
                  <c:v>-2.4195055681186517E-14</c:v>
                </c:pt>
                <c:pt idx="26">
                  <c:v>-2.5116207811725628</c:v>
                </c:pt>
                <c:pt idx="27">
                  <c:v>-5.0133293425722005</c:v>
                </c:pt>
                <c:pt idx="28">
                  <c:v>-7.4952525834290196</c:v>
                </c:pt>
                <c:pt idx="29">
                  <c:v>-9.9475954865942278</c:v>
                </c:pt>
                <c:pt idx="30">
                  <c:v>-12.360679774997935</c:v>
                </c:pt>
                <c:pt idx="31">
                  <c:v>-14.724982107387161</c:v>
                </c:pt>
                <c:pt idx="32">
                  <c:v>-17.031171662602944</c:v>
                </c:pt>
                <c:pt idx="33">
                  <c:v>-19.270146964068648</c:v>
                </c:pt>
                <c:pt idx="34">
                  <c:v>-21.433071799159901</c:v>
                </c:pt>
                <c:pt idx="35">
                  <c:v>-23.511410091698966</c:v>
                </c:pt>
                <c:pt idx="36">
                  <c:v>-25.496959589947629</c:v>
                </c:pt>
                <c:pt idx="37">
                  <c:v>-27.381884237147588</c:v>
                </c:pt>
                <c:pt idx="38">
                  <c:v>-29.158745096856503</c:v>
                </c:pt>
                <c:pt idx="39">
                  <c:v>-30.820529711031611</c:v>
                </c:pt>
                <c:pt idx="40">
                  <c:v>-32.360679774997941</c:v>
                </c:pt>
                <c:pt idx="41">
                  <c:v>-33.77311702008064</c:v>
                </c:pt>
                <c:pt idx="42">
                  <c:v>-35.052267201754582</c:v>
                </c:pt>
                <c:pt idx="43">
                  <c:v>-36.193082098640815</c:v>
                </c:pt>
                <c:pt idx="44">
                  <c:v>-37.191059435530086</c:v>
                </c:pt>
                <c:pt idx="45">
                  <c:v>-38.042260651806167</c:v>
                </c:pt>
                <c:pt idx="46">
                  <c:v>-38.743326445145264</c:v>
                </c:pt>
                <c:pt idx="47">
                  <c:v>-39.29149002914756</c:v>
                </c:pt>
                <c:pt idx="48">
                  <c:v>-39.684588052579123</c:v>
                </c:pt>
                <c:pt idx="49">
                  <c:v>-39.921069137130864</c:v>
                </c:pt>
                <c:pt idx="50">
                  <c:v>-40</c:v>
                </c:pt>
                <c:pt idx="51">
                  <c:v>-39.921069137130857</c:v>
                </c:pt>
                <c:pt idx="52">
                  <c:v>-39.684588052579102</c:v>
                </c:pt>
                <c:pt idx="53">
                  <c:v>-39.291490029147525</c:v>
                </c:pt>
                <c:pt idx="54">
                  <c:v>-38.743326445145215</c:v>
                </c:pt>
                <c:pt idx="55">
                  <c:v>-38.042260651806103</c:v>
                </c:pt>
                <c:pt idx="56">
                  <c:v>-37.191059435530008</c:v>
                </c:pt>
                <c:pt idx="57">
                  <c:v>-36.193082098640723</c:v>
                </c:pt>
                <c:pt idx="58">
                  <c:v>-35.052267201754482</c:v>
                </c:pt>
                <c:pt idx="59">
                  <c:v>-33.773117020080534</c:v>
                </c:pt>
                <c:pt idx="60">
                  <c:v>-32.36067977499782</c:v>
                </c:pt>
                <c:pt idx="61">
                  <c:v>-30.820529711031483</c:v>
                </c:pt>
                <c:pt idx="62">
                  <c:v>-29.158745096856364</c:v>
                </c:pt>
                <c:pt idx="63">
                  <c:v>-27.381884237147439</c:v>
                </c:pt>
                <c:pt idx="64">
                  <c:v>-25.496959589947473</c:v>
                </c:pt>
                <c:pt idx="65">
                  <c:v>-23.511410091698814</c:v>
                </c:pt>
                <c:pt idx="66">
                  <c:v>-21.433071799159762</c:v>
                </c:pt>
                <c:pt idx="67">
                  <c:v>-19.270146964068516</c:v>
                </c:pt>
                <c:pt idx="68">
                  <c:v>-17.031171662602823</c:v>
                </c:pt>
                <c:pt idx="69">
                  <c:v>-14.724982107387046</c:v>
                </c:pt>
                <c:pt idx="70">
                  <c:v>-12.360679774997836</c:v>
                </c:pt>
                <c:pt idx="71">
                  <c:v>-9.9475954865941425</c:v>
                </c:pt>
                <c:pt idx="72">
                  <c:v>-7.4952525834289503</c:v>
                </c:pt>
                <c:pt idx="73">
                  <c:v>-5.013329342572149</c:v>
                </c:pt>
                <c:pt idx="74">
                  <c:v>-2.5116207811725282</c:v>
                </c:pt>
                <c:pt idx="75">
                  <c:v>-7.3508907294517201E-15</c:v>
                </c:pt>
                <c:pt idx="76">
                  <c:v>2.5116207811725131</c:v>
                </c:pt>
                <c:pt idx="77">
                  <c:v>5.0133293425721339</c:v>
                </c:pt>
                <c:pt idx="78">
                  <c:v>7.4952525834289361</c:v>
                </c:pt>
                <c:pt idx="79">
                  <c:v>9.9475954865941283</c:v>
                </c:pt>
                <c:pt idx="80">
                  <c:v>12.360679774997823</c:v>
                </c:pt>
                <c:pt idx="81">
                  <c:v>14.724982107387032</c:v>
                </c:pt>
                <c:pt idx="82">
                  <c:v>17.031171662602809</c:v>
                </c:pt>
                <c:pt idx="83">
                  <c:v>19.270146964068505</c:v>
                </c:pt>
                <c:pt idx="84">
                  <c:v>21.433071799159752</c:v>
                </c:pt>
                <c:pt idx="85">
                  <c:v>23.511410091698806</c:v>
                </c:pt>
                <c:pt idx="86">
                  <c:v>25.496959589947462</c:v>
                </c:pt>
                <c:pt idx="87">
                  <c:v>27.381884237147418</c:v>
                </c:pt>
                <c:pt idx="88">
                  <c:v>29.158745096856329</c:v>
                </c:pt>
                <c:pt idx="89">
                  <c:v>30.820529711031437</c:v>
                </c:pt>
                <c:pt idx="90">
                  <c:v>32.360679774997763</c:v>
                </c:pt>
                <c:pt idx="91">
                  <c:v>33.773117020080477</c:v>
                </c:pt>
                <c:pt idx="92">
                  <c:v>35.052267201754425</c:v>
                </c:pt>
                <c:pt idx="93">
                  <c:v>36.193082098640666</c:v>
                </c:pt>
                <c:pt idx="94">
                  <c:v>37.191059435529951</c:v>
                </c:pt>
                <c:pt idx="95">
                  <c:v>38.042260651806053</c:v>
                </c:pt>
                <c:pt idx="96">
                  <c:v>38.743326445145165</c:v>
                </c:pt>
                <c:pt idx="97">
                  <c:v>39.291490029147489</c:v>
                </c:pt>
                <c:pt idx="98">
                  <c:v>39.684588052579073</c:v>
                </c:pt>
                <c:pt idx="99">
                  <c:v>39.921069137130843</c:v>
                </c:pt>
                <c:pt idx="100">
                  <c:v>40</c:v>
                </c:pt>
              </c:numCache>
            </c:numRef>
          </c:xVal>
          <c:yVal>
            <c:numRef>
              <c:f>plots!$M$28</c:f>
              <c:numCache>
                <c:formatCode>0.0</c:formatCode>
                <c:ptCount val="1"/>
                <c:pt idx="0">
                  <c:v>33.403931759883783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A-4CCA-BDB6-107D42B4832A}"/>
            </c:ext>
          </c:extLst>
        </c:ser>
        <c:ser>
          <c:idx val="12"/>
          <c:order val="13"/>
          <c:tx>
            <c:strRef>
              <c:f>plots!$O$5</c:f>
              <c:strCache>
                <c:ptCount val="1"/>
                <c:pt idx="0">
                  <c:v>Ecliptica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plots!$Z$11:$Z$1011</c:f>
              <c:numCache>
                <c:formatCode>0.0</c:formatCode>
                <c:ptCount val="1001"/>
                <c:pt idx="0">
                  <c:v>3.7373238863280172E-15</c:v>
                </c:pt>
                <c:pt idx="1">
                  <c:v>0.2740559377103744</c:v>
                </c:pt>
                <c:pt idx="2">
                  <c:v>0.548101056161579</c:v>
                </c:pt>
                <c:pt idx="3">
                  <c:v>0.82212453652159367</c:v>
                </c:pt>
                <c:pt idx="4">
                  <c:v>1.0961155608126139</c:v>
                </c:pt>
                <c:pt idx="5">
                  <c:v>1.3700633123381356</c:v>
                </c:pt>
                <c:pt idx="6">
                  <c:v>1.6439569761100061</c:v>
                </c:pt>
                <c:pt idx="7">
                  <c:v>1.917785739275373</c:v>
                </c:pt>
                <c:pt idx="8">
                  <c:v>2.1915387915435258</c:v>
                </c:pt>
                <c:pt idx="9">
                  <c:v>2.4652053256127133</c:v>
                </c:pt>
                <c:pt idx="10">
                  <c:v>2.7387745375967461</c:v>
                </c:pt>
                <c:pt idx="11">
                  <c:v>3.0122356274515663</c:v>
                </c:pt>
                <c:pt idx="12">
                  <c:v>3.2855777994015831</c:v>
                </c:pt>
                <c:pt idx="13">
                  <c:v>3.5587902623658949</c:v>
                </c:pt>
                <c:pt idx="14">
                  <c:v>3.8318622303842749</c:v>
                </c:pt>
                <c:pt idx="15">
                  <c:v>4.1047829230430048</c:v>
                </c:pt>
                <c:pt idx="16">
                  <c:v>4.3775415659004304</c:v>
                </c:pt>
                <c:pt idx="17">
                  <c:v>4.6501273909123952</c:v>
                </c:pt>
                <c:pt idx="18">
                  <c:v>4.9225296368572726</c:v>
                </c:pt>
                <c:pt idx="19">
                  <c:v>5.194737549760795</c:v>
                </c:pt>
                <c:pt idx="20">
                  <c:v>5.4667403833206585</c:v>
                </c:pt>
                <c:pt idx="21">
                  <c:v>5.7385273993307653</c:v>
                </c:pt>
                <c:pt idx="22">
                  <c:v>6.010087868105062</c:v>
                </c:pt>
                <c:pt idx="23">
                  <c:v>6.2814110689012637</c:v>
                </c:pt>
                <c:pt idx="24">
                  <c:v>6.5524862903439498</c:v>
                </c:pt>
                <c:pt idx="25">
                  <c:v>6.823302830847557</c:v>
                </c:pt>
                <c:pt idx="26">
                  <c:v>7.0938499990387527</c:v>
                </c:pt>
                <c:pt idx="27">
                  <c:v>7.3641171141786197</c:v>
                </c:pt>
                <c:pt idx="28">
                  <c:v>7.6340935065841924</c:v>
                </c:pt>
                <c:pt idx="29">
                  <c:v>7.9037685180498061</c:v>
                </c:pt>
                <c:pt idx="30">
                  <c:v>8.1731315022677276</c:v>
                </c:pt>
                <c:pt idx="31">
                  <c:v>8.442171825248586</c:v>
                </c:pt>
                <c:pt idx="32">
                  <c:v>8.7108788657411118</c:v>
                </c:pt>
                <c:pt idx="33">
                  <c:v>8.9792420156514172</c:v>
                </c:pt>
                <c:pt idx="34">
                  <c:v>9.2472506804618781</c:v>
                </c:pt>
                <c:pt idx="35">
                  <c:v>9.514894279649301</c:v>
                </c:pt>
                <c:pt idx="36">
                  <c:v>9.782162247102665</c:v>
                </c:pt>
                <c:pt idx="37">
                  <c:v>10.049044031540259</c:v>
                </c:pt>
                <c:pt idx="38">
                  <c:v>10.315529096926209</c:v>
                </c:pt>
                <c:pt idx="39">
                  <c:v>10.581606922886435</c:v>
                </c:pt>
                <c:pt idx="40">
                  <c:v>10.847267005123955</c:v>
                </c:pt>
                <c:pt idx="41">
                  <c:v>11.112498855833605</c:v>
                </c:pt>
                <c:pt idx="42">
                  <c:v>11.377292004116072</c:v>
                </c:pt>
                <c:pt idx="43">
                  <c:v>11.641635996391257</c:v>
                </c:pt>
                <c:pt idx="44">
                  <c:v>11.905520396810983</c:v>
                </c:pt>
                <c:pt idx="45">
                  <c:v>12.16893478767097</c:v>
                </c:pt>
                <c:pt idx="46">
                  <c:v>12.431868769822072</c:v>
                </c:pt>
                <c:pt idx="47">
                  <c:v>12.69431196308093</c:v>
                </c:pt>
                <c:pt idx="48">
                  <c:v>12.956254006639618</c:v>
                </c:pt>
                <c:pt idx="49">
                  <c:v>13.217684559474788</c:v>
                </c:pt>
                <c:pt idx="50">
                  <c:v>13.478593300755845</c:v>
                </c:pt>
                <c:pt idx="51">
                  <c:v>13.738969930252445</c:v>
                </c:pt>
                <c:pt idx="52">
                  <c:v>13.998804168741087</c:v>
                </c:pt>
                <c:pt idx="53">
                  <c:v>14.258085758410932</c:v>
                </c:pt>
                <c:pt idx="54">
                  <c:v>14.51680446326878</c:v>
                </c:pt>
                <c:pt idx="55">
                  <c:v>14.774950069543181</c:v>
                </c:pt>
                <c:pt idx="56">
                  <c:v>15.032512386087596</c:v>
                </c:pt>
                <c:pt idx="57">
                  <c:v>15.289481244782801</c:v>
                </c:pt>
                <c:pt idx="58">
                  <c:v>15.545846500938243</c:v>
                </c:pt>
                <c:pt idx="59">
                  <c:v>15.80159803369258</c:v>
                </c:pt>
                <c:pt idx="60">
                  <c:v>16.056725746413214</c:v>
                </c:pt>
                <c:pt idx="61">
                  <c:v>16.311219567094895</c:v>
                </c:pt>
                <c:pt idx="62">
                  <c:v>16.565069448757356</c:v>
                </c:pt>
                <c:pt idx="63">
                  <c:v>16.818265369841914</c:v>
                </c:pt>
                <c:pt idx="64">
                  <c:v>17.070797334607168</c:v>
                </c:pt>
                <c:pt idx="65">
                  <c:v>17.322655373523517</c:v>
                </c:pt>
                <c:pt idx="66">
                  <c:v>17.573829543666868</c:v>
                </c:pt>
                <c:pt idx="67">
                  <c:v>17.824309929111063</c:v>
                </c:pt>
                <c:pt idx="68">
                  <c:v>18.074086641319344</c:v>
                </c:pt>
                <c:pt idx="69">
                  <c:v>18.323149819534834</c:v>
                </c:pt>
                <c:pt idx="70">
                  <c:v>18.571489631169683</c:v>
                </c:pt>
                <c:pt idx="71">
                  <c:v>18.819096272193399</c:v>
                </c:pt>
                <c:pt idx="72">
                  <c:v>19.065959967519742</c:v>
                </c:pt>
                <c:pt idx="73">
                  <c:v>19.312070971392711</c:v>
                </c:pt>
                <c:pt idx="74">
                  <c:v>19.557419567771301</c:v>
                </c:pt>
                <c:pt idx="75">
                  <c:v>19.80199607071302</c:v>
                </c:pt>
                <c:pt idx="76">
                  <c:v>20.045790824756303</c:v>
                </c:pt>
                <c:pt idx="77">
                  <c:v>20.288794205301727</c:v>
                </c:pt>
                <c:pt idx="78">
                  <c:v>20.53099661899191</c:v>
                </c:pt>
                <c:pt idx="79">
                  <c:v>20.772388504090255</c:v>
                </c:pt>
                <c:pt idx="80">
                  <c:v>21.012960330858498</c:v>
                </c:pt>
                <c:pt idx="81">
                  <c:v>21.252702601932825</c:v>
                </c:pt>
                <c:pt idx="82">
                  <c:v>21.491605852698893</c:v>
                </c:pt>
                <c:pt idx="83">
                  <c:v>21.729660651665412</c:v>
                </c:pt>
                <c:pt idx="84">
                  <c:v>21.966857600836537</c:v>
                </c:pt>
                <c:pt idx="85">
                  <c:v>22.203187336082877</c:v>
                </c:pt>
                <c:pt idx="86">
                  <c:v>22.438640527511133</c:v>
                </c:pt>
                <c:pt idx="87">
                  <c:v>22.673207879832457</c:v>
                </c:pt>
                <c:pt idx="88">
                  <c:v>22.906880132729452</c:v>
                </c:pt>
                <c:pt idx="89">
                  <c:v>23.139648061221653</c:v>
                </c:pt>
                <c:pt idx="90">
                  <c:v>23.371502476029832</c:v>
                </c:pt>
                <c:pt idx="91">
                  <c:v>23.602434223938673</c:v>
                </c:pt>
                <c:pt idx="92">
                  <c:v>23.832434188158196</c:v>
                </c:pt>
                <c:pt idx="93">
                  <c:v>24.061493288683636</c:v>
                </c:pt>
                <c:pt idx="94">
                  <c:v>24.289602482653905</c:v>
                </c:pt>
                <c:pt idx="95">
                  <c:v>24.51675276470862</c:v>
                </c:pt>
                <c:pt idx="96">
                  <c:v>24.742935167343603</c:v>
                </c:pt>
                <c:pt idx="97">
                  <c:v>24.968140761264859</c:v>
                </c:pt>
                <c:pt idx="98">
                  <c:v>25.192360655741165</c:v>
                </c:pt>
                <c:pt idx="99">
                  <c:v>25.41558599895502</c:v>
                </c:pt>
                <c:pt idx="100">
                  <c:v>25.637807978352097</c:v>
                </c:pt>
                <c:pt idx="101">
                  <c:v>25.859017820989134</c:v>
                </c:pt>
                <c:pt idx="102">
                  <c:v>26.079206793880328</c:v>
                </c:pt>
                <c:pt idx="103">
                  <c:v>26.298366204342059</c:v>
                </c:pt>
                <c:pt idx="104">
                  <c:v>26.516487400336061</c:v>
                </c:pt>
                <c:pt idx="105">
                  <c:v>26.733561770810983</c:v>
                </c:pt>
                <c:pt idx="106">
                  <c:v>26.949580746042404</c:v>
                </c:pt>
                <c:pt idx="107">
                  <c:v>27.164535797971027</c:v>
                </c:pt>
                <c:pt idx="108">
                  <c:v>27.378418440539491</c:v>
                </c:pt>
                <c:pt idx="109">
                  <c:v>27.591220230027275</c:v>
                </c:pt>
                <c:pt idx="110">
                  <c:v>27.802932765384121</c:v>
                </c:pt>
                <c:pt idx="111">
                  <c:v>28.013547688561633</c:v>
                </c:pt>
                <c:pt idx="112">
                  <c:v>28.223056684843282</c:v>
                </c:pt>
                <c:pt idx="113">
                  <c:v>28.431451483172623</c:v>
                </c:pt>
                <c:pt idx="114">
                  <c:v>28.638723856479853</c:v>
                </c:pt>
                <c:pt idx="115">
                  <c:v>28.844865622006576</c:v>
                </c:pt>
                <c:pt idx="116">
                  <c:v>29.049868641628866</c:v>
                </c:pt>
                <c:pt idx="117">
                  <c:v>29.253724822178512</c:v>
                </c:pt>
                <c:pt idx="118">
                  <c:v>29.456426115762604</c:v>
                </c:pt>
                <c:pt idx="119">
                  <c:v>29.657964520081112</c:v>
                </c:pt>
                <c:pt idx="120">
                  <c:v>29.85833207874294</c:v>
                </c:pt>
                <c:pt idx="121">
                  <c:v>30.057520881579947</c:v>
                </c:pt>
                <c:pt idx="122">
                  <c:v>30.255523064959263</c:v>
                </c:pt>
                <c:pt idx="123">
                  <c:v>30.452330812093745</c:v>
                </c:pt>
                <c:pt idx="124">
                  <c:v>30.647936353350495</c:v>
                </c:pt>
                <c:pt idx="125">
                  <c:v>30.842331966557694</c:v>
                </c:pt>
                <c:pt idx="126">
                  <c:v>31.035509977309381</c:v>
                </c:pt>
                <c:pt idx="127">
                  <c:v>31.227462759268466</c:v>
                </c:pt>
                <c:pt idx="128">
                  <c:v>31.418182734467806</c:v>
                </c:pt>
                <c:pt idx="129">
                  <c:v>31.60766237360933</c:v>
                </c:pt>
                <c:pt idx="130">
                  <c:v>31.795894196361321</c:v>
                </c:pt>
                <c:pt idx="131">
                  <c:v>31.98287077165374</c:v>
                </c:pt>
                <c:pt idx="132">
                  <c:v>32.168584717971548</c:v>
                </c:pt>
                <c:pt idx="133">
                  <c:v>32.35302870364611</c:v>
                </c:pt>
                <c:pt idx="134">
                  <c:v>32.536195447144721</c:v>
                </c:pt>
                <c:pt idx="135">
                  <c:v>32.718077717357971</c:v>
                </c:pt>
                <c:pt idx="136">
                  <c:v>32.898668333885269</c:v>
                </c:pt>
                <c:pt idx="137">
                  <c:v>33.077960167318267</c:v>
                </c:pt>
                <c:pt idx="138">
                  <c:v>33.255946139522415</c:v>
                </c:pt>
                <c:pt idx="139">
                  <c:v>33.432619223916269</c:v>
                </c:pt>
                <c:pt idx="140">
                  <c:v>33.607972445748977</c:v>
                </c:pt>
                <c:pt idx="141">
                  <c:v>33.781998882375596</c:v>
                </c:pt>
                <c:pt idx="142">
                  <c:v>33.954691663530383</c:v>
                </c:pt>
                <c:pt idx="143">
                  <c:v>34.126043971598037</c:v>
                </c:pt>
                <c:pt idx="144">
                  <c:v>34.296049041882846</c:v>
                </c:pt>
                <c:pt idx="145">
                  <c:v>34.464700162875715</c:v>
                </c:pt>
                <c:pt idx="146">
                  <c:v>34.63199067651918</c:v>
                </c:pt>
                <c:pt idx="147">
                  <c:v>34.797913978470206</c:v>
                </c:pt>
                <c:pt idx="148">
                  <c:v>34.962463518360913</c:v>
                </c:pt>
                <c:pt idx="149">
                  <c:v>35.125632800057261</c:v>
                </c:pt>
                <c:pt idx="150">
                  <c:v>35.287415381915373</c:v>
                </c:pt>
                <c:pt idx="151">
                  <c:v>35.447804877035942</c:v>
                </c:pt>
                <c:pt idx="152">
                  <c:v>35.606794953516321</c:v>
                </c:pt>
                <c:pt idx="153">
                  <c:v>35.76437933470055</c:v>
                </c:pt>
                <c:pt idx="154">
                  <c:v>35.920551799427059</c:v>
                </c:pt>
                <c:pt idx="155">
                  <c:v>36.075306182274367</c:v>
                </c:pt>
                <c:pt idx="156">
                  <c:v>36.228636373804406</c:v>
                </c:pt>
                <c:pt idx="157">
                  <c:v>36.380536320803799</c:v>
                </c:pt>
                <c:pt idx="158">
                  <c:v>36.531000026522676</c:v>
                </c:pt>
                <c:pt idx="159">
                  <c:v>36.680021550911604</c:v>
                </c:pt>
                <c:pt idx="160">
                  <c:v>36.827595010855951</c:v>
                </c:pt>
                <c:pt idx="161">
                  <c:v>36.97371458040822</c:v>
                </c:pt>
                <c:pt idx="162">
                  <c:v>37.118374491017988</c:v>
                </c:pt>
                <c:pt idx="163">
                  <c:v>37.261569031759699</c:v>
                </c:pt>
                <c:pt idx="164">
                  <c:v>37.403292549558053</c:v>
                </c:pt>
                <c:pt idx="165">
                  <c:v>37.543539449411256</c:v>
                </c:pt>
                <c:pt idx="166">
                  <c:v>37.682304194611824</c:v>
                </c:pt>
                <c:pt idx="167">
                  <c:v>37.819581306965226</c:v>
                </c:pt>
                <c:pt idx="168">
                  <c:v>37.955365367006131</c:v>
                </c:pt>
                <c:pt idx="169">
                  <c:v>38.089651014212336</c:v>
                </c:pt>
                <c:pt idx="170">
                  <c:v>38.222432947216433</c:v>
                </c:pt>
                <c:pt idx="171">
                  <c:v>38.353705924015067</c:v>
                </c:pt>
                <c:pt idx="172">
                  <c:v>38.483464762175863</c:v>
                </c:pt>
                <c:pt idx="173">
                  <c:v>38.611704339042106</c:v>
                </c:pt>
                <c:pt idx="174">
                  <c:v>38.738419591934878</c:v>
                </c:pt>
                <c:pt idx="175">
                  <c:v>38.863605518352955</c:v>
                </c:pt>
                <c:pt idx="176">
                  <c:v>38.987257176170317</c:v>
                </c:pt>
                <c:pt idx="177">
                  <c:v>39.109369683831247</c:v>
                </c:pt>
                <c:pt idx="178">
                  <c:v>39.229938220543019</c:v>
                </c:pt>
                <c:pt idx="179">
                  <c:v>39.348958026466264</c:v>
                </c:pt>
                <c:pt idx="180">
                  <c:v>39.466424402902831</c:v>
                </c:pt>
                <c:pt idx="181">
                  <c:v>39.58233271248131</c:v>
                </c:pt>
                <c:pt idx="182">
                  <c:v>39.696678379340113</c:v>
                </c:pt>
                <c:pt idx="183">
                  <c:v>39.809456889308102</c:v>
                </c:pt>
                <c:pt idx="184">
                  <c:v>39.920663790082799</c:v>
                </c:pt>
                <c:pt idx="185">
                  <c:v>40.030294691406198</c:v>
                </c:pt>
                <c:pt idx="186">
                  <c:v>40.138345265238016</c:v>
                </c:pt>
                <c:pt idx="187">
                  <c:v>40.244811245926627</c:v>
                </c:pt>
                <c:pt idx="188">
                  <c:v>40.349688430377398</c:v>
                </c:pt>
                <c:pt idx="189">
                  <c:v>40.452972678218664</c:v>
                </c:pt>
                <c:pt idx="190">
                  <c:v>40.554659911965189</c:v>
                </c:pt>
                <c:pt idx="191">
                  <c:v>40.654746117179094</c:v>
                </c:pt>
                <c:pt idx="192">
                  <c:v>40.75322734262835</c:v>
                </c:pt>
                <c:pt idx="193">
                  <c:v>40.850099700442833</c:v>
                </c:pt>
                <c:pt idx="194">
                  <c:v>40.945359366267716</c:v>
                </c:pt>
                <c:pt idx="195">
                  <c:v>41.0390025794145</c:v>
                </c:pt>
                <c:pt idx="196">
                  <c:v>41.131025643009465</c:v>
                </c:pt>
                <c:pt idx="197">
                  <c:v>41.221424924139669</c:v>
                </c:pt>
                <c:pt idx="198">
                  <c:v>41.310196853996239</c:v>
                </c:pt>
                <c:pt idx="199">
                  <c:v>41.397337928015389</c:v>
                </c:pt>
                <c:pt idx="200">
                  <c:v>41.482844706016763</c:v>
                </c:pt>
                <c:pt idx="201">
                  <c:v>41.566713812339124</c:v>
                </c:pt>
                <c:pt idx="202">
                  <c:v>41.648941935973802</c:v>
                </c:pt>
                <c:pt idx="203">
                  <c:v>41.729525830695252</c:v>
                </c:pt>
                <c:pt idx="204">
                  <c:v>41.808462315189296</c:v>
                </c:pt>
                <c:pt idx="205">
                  <c:v>41.885748273178706</c:v>
                </c:pt>
                <c:pt idx="206">
                  <c:v>41.961380653546165</c:v>
                </c:pt>
                <c:pt idx="207">
                  <c:v>42.035356470454822</c:v>
                </c:pt>
                <c:pt idx="208">
                  <c:v>42.10767280346608</c:v>
                </c:pt>
                <c:pt idx="209">
                  <c:v>42.178326797654947</c:v>
                </c:pt>
                <c:pt idx="210">
                  <c:v>42.247315663722688</c:v>
                </c:pt>
                <c:pt idx="211">
                  <c:v>42.31463667810705</c:v>
                </c:pt>
                <c:pt idx="212">
                  <c:v>42.380287183089592</c:v>
                </c:pt>
                <c:pt idx="213">
                  <c:v>42.444264586900836</c:v>
                </c:pt>
                <c:pt idx="214">
                  <c:v>42.506566363822408</c:v>
                </c:pt>
                <c:pt idx="215">
                  <c:v>42.567190054286826</c:v>
                </c:pt>
                <c:pt idx="216">
                  <c:v>42.626133264974619</c:v>
                </c:pt>
                <c:pt idx="217">
                  <c:v>42.683393668908735</c:v>
                </c:pt>
                <c:pt idx="218">
                  <c:v>42.73896900554648</c:v>
                </c:pt>
                <c:pt idx="219">
                  <c:v>42.792857080868728</c:v>
                </c:pt>
                <c:pt idx="220">
                  <c:v>42.845055767466512</c:v>
                </c:pt>
                <c:pt idx="221">
                  <c:v>42.89556300462511</c:v>
                </c:pt>
                <c:pt idx="222">
                  <c:v>42.94437679840523</c:v>
                </c:pt>
                <c:pt idx="223">
                  <c:v>42.991495221721912</c:v>
                </c:pt>
                <c:pt idx="224">
                  <c:v>43.03691641442046</c:v>
                </c:pt>
                <c:pt idx="225">
                  <c:v>43.080638583349987</c:v>
                </c:pt>
                <c:pt idx="226">
                  <c:v>43.122660002434102</c:v>
                </c:pt>
                <c:pt idx="227">
                  <c:v>43.162979012739143</c:v>
                </c:pt>
                <c:pt idx="228">
                  <c:v>43.201594022539616</c:v>
                </c:pt>
                <c:pt idx="229">
                  <c:v>43.238503507381068</c:v>
                </c:pt>
                <c:pt idx="230">
                  <c:v>43.273706010140209</c:v>
                </c:pt>
                <c:pt idx="231">
                  <c:v>43.307200141082539</c:v>
                </c:pt>
                <c:pt idx="232">
                  <c:v>43.338984577917095</c:v>
                </c:pt>
                <c:pt idx="233">
                  <c:v>43.369058065848741</c:v>
                </c:pt>
                <c:pt idx="234">
                  <c:v>43.397419417627667</c:v>
                </c:pt>
                <c:pt idx="235">
                  <c:v>43.424067513596277</c:v>
                </c:pt>
                <c:pt idx="236">
                  <c:v>43.449001301733361</c:v>
                </c:pt>
                <c:pt idx="237">
                  <c:v>43.472219797695644</c:v>
                </c:pt>
                <c:pt idx="238">
                  <c:v>43.493722084856699</c:v>
                </c:pt>
                <c:pt idx="239">
                  <c:v>43.513507314343016</c:v>
                </c:pt>
                <c:pt idx="240">
                  <c:v>43.531574705067619</c:v>
                </c:pt>
                <c:pt idx="241">
                  <c:v>43.547923543760859</c:v>
                </c:pt>
                <c:pt idx="242">
                  <c:v>43.562553184998578</c:v>
                </c:pt>
                <c:pt idx="243">
                  <c:v>43.575463051227601</c:v>
                </c:pt>
                <c:pt idx="244">
                  <c:v>43.586652632788507</c:v>
                </c:pt>
                <c:pt idx="245">
                  <c:v>43.596121487935761</c:v>
                </c:pt>
                <c:pt idx="246">
                  <c:v>43.603869242855204</c:v>
                </c:pt>
                <c:pt idx="247">
                  <c:v>43.609895591678708</c:v>
                </c:pt>
                <c:pt idx="248">
                  <c:v>43.614200296496364</c:v>
                </c:pt>
                <c:pt idx="249">
                  <c:v>43.616783187365776</c:v>
                </c:pt>
                <c:pt idx="250">
                  <c:v>43.617644162318854</c:v>
                </c:pt>
                <c:pt idx="251">
                  <c:v>43.616783187365769</c:v>
                </c:pt>
                <c:pt idx="252">
                  <c:v>43.614200296496342</c:v>
                </c:pt>
                <c:pt idx="253">
                  <c:v>43.609895591678686</c:v>
                </c:pt>
                <c:pt idx="254">
                  <c:v>43.603869242855168</c:v>
                </c:pt>
                <c:pt idx="255">
                  <c:v>43.596121487935733</c:v>
                </c:pt>
                <c:pt idx="256">
                  <c:v>43.586652632788464</c:v>
                </c:pt>
                <c:pt idx="257">
                  <c:v>43.575463051227551</c:v>
                </c:pt>
                <c:pt idx="258">
                  <c:v>43.562553184998528</c:v>
                </c:pt>
                <c:pt idx="259">
                  <c:v>43.547923543760795</c:v>
                </c:pt>
                <c:pt idx="260">
                  <c:v>43.531574705067541</c:v>
                </c:pt>
                <c:pt idx="261">
                  <c:v>43.513507314342924</c:v>
                </c:pt>
                <c:pt idx="262">
                  <c:v>43.493722084856614</c:v>
                </c:pt>
                <c:pt idx="263">
                  <c:v>43.472219797695558</c:v>
                </c:pt>
                <c:pt idx="264">
                  <c:v>43.449001301733254</c:v>
                </c:pt>
                <c:pt idx="265">
                  <c:v>43.424067513596164</c:v>
                </c:pt>
                <c:pt idx="266">
                  <c:v>43.397419417627553</c:v>
                </c:pt>
                <c:pt idx="267">
                  <c:v>43.369058065848613</c:v>
                </c:pt>
                <c:pt idx="268">
                  <c:v>43.338984577916968</c:v>
                </c:pt>
                <c:pt idx="269">
                  <c:v>43.307200141082397</c:v>
                </c:pt>
                <c:pt idx="270">
                  <c:v>43.273706010140074</c:v>
                </c:pt>
                <c:pt idx="271">
                  <c:v>43.238503507380905</c:v>
                </c:pt>
                <c:pt idx="272">
                  <c:v>43.20159402253946</c:v>
                </c:pt>
                <c:pt idx="273">
                  <c:v>43.162979012738987</c:v>
                </c:pt>
                <c:pt idx="274">
                  <c:v>43.122660002433932</c:v>
                </c:pt>
                <c:pt idx="275">
                  <c:v>43.08063858334981</c:v>
                </c:pt>
                <c:pt idx="276">
                  <c:v>43.036916414420283</c:v>
                </c:pt>
                <c:pt idx="277">
                  <c:v>42.991495221721721</c:v>
                </c:pt>
                <c:pt idx="278">
                  <c:v>42.944376798405038</c:v>
                </c:pt>
                <c:pt idx="279">
                  <c:v>42.895563004624897</c:v>
                </c:pt>
                <c:pt idx="280">
                  <c:v>42.845055767466306</c:v>
                </c:pt>
                <c:pt idx="281">
                  <c:v>42.792857080868501</c:v>
                </c:pt>
                <c:pt idx="282">
                  <c:v>42.738969005546252</c:v>
                </c:pt>
                <c:pt idx="283">
                  <c:v>42.683393668908501</c:v>
                </c:pt>
                <c:pt idx="284">
                  <c:v>42.626133264974371</c:v>
                </c:pt>
                <c:pt idx="285">
                  <c:v>42.567190054286577</c:v>
                </c:pt>
                <c:pt idx="286">
                  <c:v>42.506566363822145</c:v>
                </c:pt>
                <c:pt idx="287">
                  <c:v>42.444264586900573</c:v>
                </c:pt>
                <c:pt idx="288">
                  <c:v>42.380287183089322</c:v>
                </c:pt>
                <c:pt idx="289">
                  <c:v>42.314636678106758</c:v>
                </c:pt>
                <c:pt idx="290">
                  <c:v>42.247315663722411</c:v>
                </c:pt>
                <c:pt idx="291">
                  <c:v>42.178326797654648</c:v>
                </c:pt>
                <c:pt idx="292">
                  <c:v>42.107672803465775</c:v>
                </c:pt>
                <c:pt idx="293">
                  <c:v>42.035356470454524</c:v>
                </c:pt>
                <c:pt idx="294">
                  <c:v>41.961380653545852</c:v>
                </c:pt>
                <c:pt idx="295">
                  <c:v>41.885748273178379</c:v>
                </c:pt>
                <c:pt idx="296">
                  <c:v>41.808462315188976</c:v>
                </c:pt>
                <c:pt idx="297">
                  <c:v>41.729525830694918</c:v>
                </c:pt>
                <c:pt idx="298">
                  <c:v>41.648941935973454</c:v>
                </c:pt>
                <c:pt idx="299">
                  <c:v>41.566713812338783</c:v>
                </c:pt>
                <c:pt idx="300">
                  <c:v>41.482844706016394</c:v>
                </c:pt>
                <c:pt idx="301">
                  <c:v>41.397337928015034</c:v>
                </c:pt>
                <c:pt idx="302">
                  <c:v>41.310196853995862</c:v>
                </c:pt>
                <c:pt idx="303">
                  <c:v>41.221424924139292</c:v>
                </c:pt>
                <c:pt idx="304">
                  <c:v>41.131025643009103</c:v>
                </c:pt>
                <c:pt idx="305">
                  <c:v>41.03900257941411</c:v>
                </c:pt>
                <c:pt idx="306">
                  <c:v>40.945359366267326</c:v>
                </c:pt>
                <c:pt idx="307">
                  <c:v>40.850099700442428</c:v>
                </c:pt>
                <c:pt idx="308">
                  <c:v>40.753227342627945</c:v>
                </c:pt>
                <c:pt idx="309">
                  <c:v>40.654746117178668</c:v>
                </c:pt>
                <c:pt idx="310">
                  <c:v>40.554659911964762</c:v>
                </c:pt>
                <c:pt idx="311">
                  <c:v>40.452972678218238</c:v>
                </c:pt>
                <c:pt idx="312">
                  <c:v>40.349688430376951</c:v>
                </c:pt>
                <c:pt idx="313">
                  <c:v>40.244811245926186</c:v>
                </c:pt>
                <c:pt idx="314">
                  <c:v>40.138345265237568</c:v>
                </c:pt>
                <c:pt idx="315">
                  <c:v>40.030294691405736</c:v>
                </c:pt>
                <c:pt idx="316">
                  <c:v>39.920663790082337</c:v>
                </c:pt>
                <c:pt idx="317">
                  <c:v>39.809456889307626</c:v>
                </c:pt>
                <c:pt idx="318">
                  <c:v>39.69667837933963</c:v>
                </c:pt>
                <c:pt idx="319">
                  <c:v>39.582332712480834</c:v>
                </c:pt>
                <c:pt idx="320">
                  <c:v>39.466424402902341</c:v>
                </c:pt>
                <c:pt idx="321">
                  <c:v>39.348958026465766</c:v>
                </c:pt>
                <c:pt idx="322">
                  <c:v>39.229938220542522</c:v>
                </c:pt>
                <c:pt idx="323">
                  <c:v>39.109369683830742</c:v>
                </c:pt>
                <c:pt idx="324">
                  <c:v>38.987257176169805</c:v>
                </c:pt>
                <c:pt idx="325">
                  <c:v>38.863605518352436</c:v>
                </c:pt>
                <c:pt idx="326">
                  <c:v>38.738419591934353</c:v>
                </c:pt>
                <c:pt idx="327">
                  <c:v>38.61170433904158</c:v>
                </c:pt>
                <c:pt idx="328">
                  <c:v>38.483464762175323</c:v>
                </c:pt>
                <c:pt idx="329">
                  <c:v>38.35370592401452</c:v>
                </c:pt>
                <c:pt idx="330">
                  <c:v>38.222432947215871</c:v>
                </c:pt>
                <c:pt idx="331">
                  <c:v>38.089651014211775</c:v>
                </c:pt>
                <c:pt idx="332">
                  <c:v>37.955365367005555</c:v>
                </c:pt>
                <c:pt idx="333">
                  <c:v>37.81958130696465</c:v>
                </c:pt>
                <c:pt idx="334">
                  <c:v>37.682304194611241</c:v>
                </c:pt>
                <c:pt idx="335">
                  <c:v>37.543539449410666</c:v>
                </c:pt>
                <c:pt idx="336">
                  <c:v>37.403292549557463</c:v>
                </c:pt>
                <c:pt idx="337">
                  <c:v>37.261569031759102</c:v>
                </c:pt>
                <c:pt idx="338">
                  <c:v>37.118374491017391</c:v>
                </c:pt>
                <c:pt idx="339">
                  <c:v>36.973714580407609</c:v>
                </c:pt>
                <c:pt idx="340">
                  <c:v>36.827595010855333</c:v>
                </c:pt>
                <c:pt idx="341">
                  <c:v>36.680021550910972</c:v>
                </c:pt>
                <c:pt idx="342">
                  <c:v>36.531000026522051</c:v>
                </c:pt>
                <c:pt idx="343">
                  <c:v>36.380536320803152</c:v>
                </c:pt>
                <c:pt idx="344">
                  <c:v>36.228636373803774</c:v>
                </c:pt>
                <c:pt idx="345">
                  <c:v>36.075306182273721</c:v>
                </c:pt>
                <c:pt idx="346">
                  <c:v>35.920551799426399</c:v>
                </c:pt>
                <c:pt idx="347">
                  <c:v>35.764379334699889</c:v>
                </c:pt>
                <c:pt idx="348">
                  <c:v>35.60679495351566</c:v>
                </c:pt>
                <c:pt idx="349">
                  <c:v>35.447804877035267</c:v>
                </c:pt>
                <c:pt idx="350">
                  <c:v>35.287415381914698</c:v>
                </c:pt>
                <c:pt idx="351">
                  <c:v>35.125632800056579</c:v>
                </c:pt>
                <c:pt idx="352">
                  <c:v>34.962463518360231</c:v>
                </c:pt>
                <c:pt idx="353">
                  <c:v>34.797913978469502</c:v>
                </c:pt>
                <c:pt idx="354">
                  <c:v>34.631990676518477</c:v>
                </c:pt>
                <c:pt idx="355">
                  <c:v>34.464700162875012</c:v>
                </c:pt>
                <c:pt idx="356">
                  <c:v>34.296049041882135</c:v>
                </c:pt>
                <c:pt idx="357">
                  <c:v>34.126043971597319</c:v>
                </c:pt>
                <c:pt idx="358">
                  <c:v>33.954691663529658</c:v>
                </c:pt>
                <c:pt idx="359">
                  <c:v>33.781998882374864</c:v>
                </c:pt>
                <c:pt idx="360">
                  <c:v>33.607972445748246</c:v>
                </c:pt>
                <c:pt idx="361">
                  <c:v>33.43261922391553</c:v>
                </c:pt>
                <c:pt idx="362">
                  <c:v>33.255946139521669</c:v>
                </c:pt>
                <c:pt idx="363">
                  <c:v>33.077960167317521</c:v>
                </c:pt>
                <c:pt idx="364">
                  <c:v>32.898668333884501</c:v>
                </c:pt>
                <c:pt idx="365">
                  <c:v>32.718077717357211</c:v>
                </c:pt>
                <c:pt idx="366">
                  <c:v>32.536195447143953</c:v>
                </c:pt>
                <c:pt idx="367">
                  <c:v>32.353028703645343</c:v>
                </c:pt>
                <c:pt idx="368">
                  <c:v>32.168584717970759</c:v>
                </c:pt>
                <c:pt idx="369">
                  <c:v>31.982870771652959</c:v>
                </c:pt>
                <c:pt idx="370">
                  <c:v>31.795894196360528</c:v>
                </c:pt>
                <c:pt idx="371">
                  <c:v>31.607662373608534</c:v>
                </c:pt>
                <c:pt idx="372">
                  <c:v>31.418182734467003</c:v>
                </c:pt>
                <c:pt idx="373">
                  <c:v>31.227462759267663</c:v>
                </c:pt>
                <c:pt idx="374">
                  <c:v>31.035509977308571</c:v>
                </c:pt>
                <c:pt idx="375">
                  <c:v>30.842331966556877</c:v>
                </c:pt>
                <c:pt idx="376">
                  <c:v>30.647936353349682</c:v>
                </c:pt>
                <c:pt idx="377">
                  <c:v>30.452330812092914</c:v>
                </c:pt>
                <c:pt idx="378">
                  <c:v>30.255523064958446</c:v>
                </c:pt>
                <c:pt idx="379">
                  <c:v>30.057520881579112</c:v>
                </c:pt>
                <c:pt idx="380">
                  <c:v>29.858332078742094</c:v>
                </c:pt>
                <c:pt idx="381">
                  <c:v>29.65796452008027</c:v>
                </c:pt>
                <c:pt idx="382">
                  <c:v>29.456426115761751</c:v>
                </c:pt>
                <c:pt idx="383">
                  <c:v>29.253724822177666</c:v>
                </c:pt>
                <c:pt idx="384">
                  <c:v>29.049868641628002</c:v>
                </c:pt>
                <c:pt idx="385">
                  <c:v>28.844865622005713</c:v>
                </c:pt>
                <c:pt idx="386">
                  <c:v>28.638723856478983</c:v>
                </c:pt>
                <c:pt idx="387">
                  <c:v>28.431451483171767</c:v>
                </c:pt>
                <c:pt idx="388">
                  <c:v>28.223056684842433</c:v>
                </c:pt>
                <c:pt idx="389">
                  <c:v>28.013547688560799</c:v>
                </c:pt>
                <c:pt idx="390">
                  <c:v>27.802932765383293</c:v>
                </c:pt>
                <c:pt idx="391">
                  <c:v>27.591220230026458</c:v>
                </c:pt>
                <c:pt idx="392">
                  <c:v>27.378418440538685</c:v>
                </c:pt>
                <c:pt idx="393">
                  <c:v>27.164535797970235</c:v>
                </c:pt>
                <c:pt idx="394">
                  <c:v>26.949580746041615</c:v>
                </c:pt>
                <c:pt idx="395">
                  <c:v>26.733561770810212</c:v>
                </c:pt>
                <c:pt idx="396">
                  <c:v>26.516487400335297</c:v>
                </c:pt>
                <c:pt idx="397">
                  <c:v>26.298366204341306</c:v>
                </c:pt>
                <c:pt idx="398">
                  <c:v>26.079206793879589</c:v>
                </c:pt>
                <c:pt idx="399">
                  <c:v>25.859017820988409</c:v>
                </c:pt>
                <c:pt idx="400">
                  <c:v>25.637807978351379</c:v>
                </c:pt>
                <c:pt idx="401">
                  <c:v>25.415585998954327</c:v>
                </c:pt>
                <c:pt idx="402">
                  <c:v>25.192360655740487</c:v>
                </c:pt>
                <c:pt idx="403">
                  <c:v>24.968140761264188</c:v>
                </c:pt>
                <c:pt idx="404">
                  <c:v>24.742935167342942</c:v>
                </c:pt>
                <c:pt idx="405">
                  <c:v>24.516752764707981</c:v>
                </c:pt>
                <c:pt idx="406">
                  <c:v>24.289602482653265</c:v>
                </c:pt>
                <c:pt idx="407">
                  <c:v>24.061493288683003</c:v>
                </c:pt>
                <c:pt idx="408">
                  <c:v>23.832434188157581</c:v>
                </c:pt>
                <c:pt idx="409">
                  <c:v>23.602434223938076</c:v>
                </c:pt>
                <c:pt idx="410">
                  <c:v>23.371502476029249</c:v>
                </c:pt>
                <c:pt idx="411">
                  <c:v>23.139648061221088</c:v>
                </c:pt>
                <c:pt idx="412">
                  <c:v>22.90688013272889</c:v>
                </c:pt>
                <c:pt idx="413">
                  <c:v>22.673207879831924</c:v>
                </c:pt>
                <c:pt idx="414">
                  <c:v>22.438640527510604</c:v>
                </c:pt>
                <c:pt idx="415">
                  <c:v>22.203187336082369</c:v>
                </c:pt>
                <c:pt idx="416">
                  <c:v>21.966857600836047</c:v>
                </c:pt>
                <c:pt idx="417">
                  <c:v>21.729660651664933</c:v>
                </c:pt>
                <c:pt idx="418">
                  <c:v>21.491605852698427</c:v>
                </c:pt>
                <c:pt idx="419">
                  <c:v>21.252702601932384</c:v>
                </c:pt>
                <c:pt idx="420">
                  <c:v>21.012960330858068</c:v>
                </c:pt>
                <c:pt idx="421">
                  <c:v>20.772388504089843</c:v>
                </c:pt>
                <c:pt idx="422">
                  <c:v>20.530996618991505</c:v>
                </c:pt>
                <c:pt idx="423">
                  <c:v>20.288794205301343</c:v>
                </c:pt>
                <c:pt idx="424">
                  <c:v>20.04579082475594</c:v>
                </c:pt>
                <c:pt idx="425">
                  <c:v>19.801996070712661</c:v>
                </c:pt>
                <c:pt idx="426">
                  <c:v>19.557419567770964</c:v>
                </c:pt>
                <c:pt idx="427">
                  <c:v>19.312070971392394</c:v>
                </c:pt>
                <c:pt idx="428">
                  <c:v>19.065959967519436</c:v>
                </c:pt>
                <c:pt idx="429">
                  <c:v>18.819096272193118</c:v>
                </c:pt>
                <c:pt idx="430">
                  <c:v>18.571489631169424</c:v>
                </c:pt>
                <c:pt idx="431">
                  <c:v>18.323149819534578</c:v>
                </c:pt>
                <c:pt idx="432">
                  <c:v>18.074086641319102</c:v>
                </c:pt>
                <c:pt idx="433">
                  <c:v>17.824309929110836</c:v>
                </c:pt>
                <c:pt idx="434">
                  <c:v>17.573829543666669</c:v>
                </c:pt>
                <c:pt idx="435">
                  <c:v>17.322655373523332</c:v>
                </c:pt>
                <c:pt idx="436">
                  <c:v>17.070797334606993</c:v>
                </c:pt>
                <c:pt idx="437">
                  <c:v>16.818265369841765</c:v>
                </c:pt>
                <c:pt idx="438">
                  <c:v>16.565069448757221</c:v>
                </c:pt>
                <c:pt idx="439">
                  <c:v>16.311219567094781</c:v>
                </c:pt>
                <c:pt idx="440">
                  <c:v>16.056725746413111</c:v>
                </c:pt>
                <c:pt idx="441">
                  <c:v>15.801598033692491</c:v>
                </c:pt>
                <c:pt idx="442">
                  <c:v>15.545846500938174</c:v>
                </c:pt>
                <c:pt idx="443">
                  <c:v>15.289481244782754</c:v>
                </c:pt>
                <c:pt idx="444">
                  <c:v>15.032512386087571</c:v>
                </c:pt>
                <c:pt idx="445">
                  <c:v>14.77495006954317</c:v>
                </c:pt>
                <c:pt idx="446">
                  <c:v>14.516804463268793</c:v>
                </c:pt>
                <c:pt idx="447">
                  <c:v>14.258085758410955</c:v>
                </c:pt>
                <c:pt idx="448">
                  <c:v>13.998804168741128</c:v>
                </c:pt>
                <c:pt idx="449">
                  <c:v>13.738969930252518</c:v>
                </c:pt>
                <c:pt idx="450">
                  <c:v>13.478593300755936</c:v>
                </c:pt>
                <c:pt idx="451">
                  <c:v>13.21768455947489</c:v>
                </c:pt>
                <c:pt idx="452">
                  <c:v>12.956254006639746</c:v>
                </c:pt>
                <c:pt idx="453">
                  <c:v>12.694311963081065</c:v>
                </c:pt>
                <c:pt idx="454">
                  <c:v>12.431868769822236</c:v>
                </c:pt>
                <c:pt idx="455">
                  <c:v>12.168934787671144</c:v>
                </c:pt>
                <c:pt idx="456">
                  <c:v>11.90552039681118</c:v>
                </c:pt>
                <c:pt idx="457">
                  <c:v>11.64163599639148</c:v>
                </c:pt>
                <c:pt idx="458">
                  <c:v>11.377292004116303</c:v>
                </c:pt>
                <c:pt idx="459">
                  <c:v>11.112498855833858</c:v>
                </c:pt>
                <c:pt idx="460">
                  <c:v>10.847267005124225</c:v>
                </c:pt>
                <c:pt idx="461">
                  <c:v>10.581606922886722</c:v>
                </c:pt>
                <c:pt idx="462">
                  <c:v>10.315529096926525</c:v>
                </c:pt>
                <c:pt idx="463">
                  <c:v>10.049044031540591</c:v>
                </c:pt>
                <c:pt idx="464">
                  <c:v>9.7821622471030167</c:v>
                </c:pt>
                <c:pt idx="465">
                  <c:v>9.5148942796496669</c:v>
                </c:pt>
                <c:pt idx="466">
                  <c:v>9.2472506804622636</c:v>
                </c:pt>
                <c:pt idx="467">
                  <c:v>8.9792420156518258</c:v>
                </c:pt>
                <c:pt idx="468">
                  <c:v>8.7108788657415328</c:v>
                </c:pt>
                <c:pt idx="469">
                  <c:v>8.442171825249039</c:v>
                </c:pt>
                <c:pt idx="470">
                  <c:v>8.1731315022681947</c:v>
                </c:pt>
                <c:pt idx="471">
                  <c:v>7.9037685180502883</c:v>
                </c:pt>
                <c:pt idx="472">
                  <c:v>7.6340935065847084</c:v>
                </c:pt>
                <c:pt idx="473">
                  <c:v>7.3641171141791455</c:v>
                </c:pt>
                <c:pt idx="474">
                  <c:v>7.0938499990393025</c:v>
                </c:pt>
                <c:pt idx="475">
                  <c:v>6.8233028308481147</c:v>
                </c:pt>
                <c:pt idx="476">
                  <c:v>6.552486290344536</c:v>
                </c:pt>
                <c:pt idx="477">
                  <c:v>6.2814110689018694</c:v>
                </c:pt>
                <c:pt idx="478">
                  <c:v>6.0100878681056962</c:v>
                </c:pt>
                <c:pt idx="479">
                  <c:v>5.7385273993314083</c:v>
                </c:pt>
                <c:pt idx="480">
                  <c:v>5.4667403833213273</c:v>
                </c:pt>
                <c:pt idx="481">
                  <c:v>5.194737549761471</c:v>
                </c:pt>
                <c:pt idx="482">
                  <c:v>4.9225296368579698</c:v>
                </c:pt>
                <c:pt idx="483">
                  <c:v>4.6501273909131253</c:v>
                </c:pt>
                <c:pt idx="484">
                  <c:v>4.3775415659011765</c:v>
                </c:pt>
                <c:pt idx="485">
                  <c:v>4.1047829230437642</c:v>
                </c:pt>
                <c:pt idx="486">
                  <c:v>3.8318622303850591</c:v>
                </c:pt>
                <c:pt idx="487">
                  <c:v>3.5587902623666996</c:v>
                </c:pt>
                <c:pt idx="488">
                  <c:v>3.2855777994024109</c:v>
                </c:pt>
                <c:pt idx="489">
                  <c:v>3.0122356274524038</c:v>
                </c:pt>
                <c:pt idx="490">
                  <c:v>2.7387745375976063</c:v>
                </c:pt>
                <c:pt idx="491">
                  <c:v>2.4652053256135917</c:v>
                </c:pt>
                <c:pt idx="492">
                  <c:v>2.1915387915444313</c:v>
                </c:pt>
                <c:pt idx="493">
                  <c:v>1.9177857392762983</c:v>
                </c:pt>
                <c:pt idx="494">
                  <c:v>1.6439569761109514</c:v>
                </c:pt>
                <c:pt idx="495">
                  <c:v>1.3700633123390917</c:v>
                </c:pt>
                <c:pt idx="496">
                  <c:v>1.0961155608135924</c:v>
                </c:pt>
                <c:pt idx="497">
                  <c:v>0.8221245365225951</c:v>
                </c:pt>
                <c:pt idx="498">
                  <c:v>0.54810105616259852</c:v>
                </c:pt>
                <c:pt idx="499">
                  <c:v>0.27405593771140885</c:v>
                </c:pt>
                <c:pt idx="500">
                  <c:v>1.0555971572690233E-12</c:v>
                </c:pt>
                <c:pt idx="501">
                  <c:v>-0.27405593770930087</c:v>
                </c:pt>
                <c:pt idx="502">
                  <c:v>-0.54810105616049054</c:v>
                </c:pt>
                <c:pt idx="503">
                  <c:v>-0.822124536520487</c:v>
                </c:pt>
                <c:pt idx="504">
                  <c:v>-1.0961155608114839</c:v>
                </c:pt>
                <c:pt idx="505">
                  <c:v>-1.3700633123369887</c:v>
                </c:pt>
                <c:pt idx="506">
                  <c:v>-1.6439569761088482</c:v>
                </c:pt>
                <c:pt idx="507">
                  <c:v>-1.9177857392741948</c:v>
                </c:pt>
                <c:pt idx="508">
                  <c:v>-2.1915387915423277</c:v>
                </c:pt>
                <c:pt idx="509">
                  <c:v>-2.4652053256114876</c:v>
                </c:pt>
                <c:pt idx="510">
                  <c:v>-2.7387745375955026</c:v>
                </c:pt>
                <c:pt idx="511">
                  <c:v>-3.0122356274503064</c:v>
                </c:pt>
                <c:pt idx="512">
                  <c:v>-3.2855777994003055</c:v>
                </c:pt>
                <c:pt idx="513">
                  <c:v>-3.5587902623645995</c:v>
                </c:pt>
                <c:pt idx="514">
                  <c:v>-3.8318622303829586</c:v>
                </c:pt>
                <c:pt idx="515">
                  <c:v>-4.1047829230416637</c:v>
                </c:pt>
                <c:pt idx="516">
                  <c:v>-4.3775415658990795</c:v>
                </c:pt>
                <c:pt idx="517">
                  <c:v>-4.6501273909110292</c:v>
                </c:pt>
                <c:pt idx="518">
                  <c:v>-4.9225296368558729</c:v>
                </c:pt>
                <c:pt idx="519">
                  <c:v>-5.1947375497593793</c:v>
                </c:pt>
                <c:pt idx="520">
                  <c:v>-5.4667403833192383</c:v>
                </c:pt>
                <c:pt idx="521">
                  <c:v>-5.7385273993293184</c:v>
                </c:pt>
                <c:pt idx="522">
                  <c:v>-6.0100878681036072</c:v>
                </c:pt>
                <c:pt idx="523">
                  <c:v>-6.2814110688997795</c:v>
                </c:pt>
                <c:pt idx="524">
                  <c:v>-6.5524862903424514</c:v>
                </c:pt>
                <c:pt idx="525">
                  <c:v>-6.8233028308460355</c:v>
                </c:pt>
                <c:pt idx="526">
                  <c:v>-7.0938499990372232</c:v>
                </c:pt>
                <c:pt idx="527">
                  <c:v>-7.3641171141770672</c:v>
                </c:pt>
                <c:pt idx="528">
                  <c:v>-7.6340935065826283</c:v>
                </c:pt>
                <c:pt idx="529">
                  <c:v>-7.9037685180482153</c:v>
                </c:pt>
                <c:pt idx="530">
                  <c:v>-8.1731315022661271</c:v>
                </c:pt>
                <c:pt idx="531">
                  <c:v>-8.4421718252469695</c:v>
                </c:pt>
                <c:pt idx="532">
                  <c:v>-8.7108788657394669</c:v>
                </c:pt>
                <c:pt idx="533">
                  <c:v>-8.9792420156497581</c:v>
                </c:pt>
                <c:pt idx="534">
                  <c:v>-9.2472506804602048</c:v>
                </c:pt>
                <c:pt idx="535">
                  <c:v>-9.5148942796476081</c:v>
                </c:pt>
                <c:pt idx="536">
                  <c:v>-9.7821622471009579</c:v>
                </c:pt>
                <c:pt idx="537">
                  <c:v>-10.049044031538541</c:v>
                </c:pt>
                <c:pt idx="538">
                  <c:v>-10.315529096924477</c:v>
                </c:pt>
                <c:pt idx="539">
                  <c:v>-10.58160692288468</c:v>
                </c:pt>
                <c:pt idx="540">
                  <c:v>-10.847267005122182</c:v>
                </c:pt>
                <c:pt idx="541">
                  <c:v>-11.112498855831817</c:v>
                </c:pt>
                <c:pt idx="542">
                  <c:v>-11.377292004114274</c:v>
                </c:pt>
                <c:pt idx="543">
                  <c:v>-11.641635996389445</c:v>
                </c:pt>
                <c:pt idx="544">
                  <c:v>-11.905520396809161</c:v>
                </c:pt>
                <c:pt idx="545">
                  <c:v>-12.168934787669119</c:v>
                </c:pt>
                <c:pt idx="546">
                  <c:v>-12.43186876982022</c:v>
                </c:pt>
                <c:pt idx="547">
                  <c:v>-12.694311963079052</c:v>
                </c:pt>
                <c:pt idx="548">
                  <c:v>-12.95625400663773</c:v>
                </c:pt>
                <c:pt idx="549">
                  <c:v>-13.217684559472881</c:v>
                </c:pt>
                <c:pt idx="550">
                  <c:v>-13.47859330075393</c:v>
                </c:pt>
                <c:pt idx="551">
                  <c:v>-13.738969930250514</c:v>
                </c:pt>
                <c:pt idx="552">
                  <c:v>-13.998804168739131</c:v>
                </c:pt>
                <c:pt idx="553">
                  <c:v>-14.25808575840896</c:v>
                </c:pt>
                <c:pt idx="554">
                  <c:v>-14.51680446326681</c:v>
                </c:pt>
                <c:pt idx="555">
                  <c:v>-14.774950069541191</c:v>
                </c:pt>
                <c:pt idx="556">
                  <c:v>-15.032512386085591</c:v>
                </c:pt>
                <c:pt idx="557">
                  <c:v>-15.289481244780777</c:v>
                </c:pt>
                <c:pt idx="558">
                  <c:v>-15.545846500936205</c:v>
                </c:pt>
                <c:pt idx="559">
                  <c:v>-15.80159803369053</c:v>
                </c:pt>
                <c:pt idx="560">
                  <c:v>-16.05672574641115</c:v>
                </c:pt>
                <c:pt idx="561">
                  <c:v>-16.31121956709282</c:v>
                </c:pt>
                <c:pt idx="562">
                  <c:v>-16.565069448755267</c:v>
                </c:pt>
                <c:pt idx="563">
                  <c:v>-16.818265369839818</c:v>
                </c:pt>
                <c:pt idx="564">
                  <c:v>-17.070797334605054</c:v>
                </c:pt>
                <c:pt idx="565">
                  <c:v>-17.322655373521403</c:v>
                </c:pt>
                <c:pt idx="566">
                  <c:v>-17.57382954366474</c:v>
                </c:pt>
                <c:pt idx="567">
                  <c:v>-17.82430992910891</c:v>
                </c:pt>
                <c:pt idx="568">
                  <c:v>-18.074086641317187</c:v>
                </c:pt>
                <c:pt idx="569">
                  <c:v>-18.323149819532659</c:v>
                </c:pt>
                <c:pt idx="570">
                  <c:v>-18.571489631167516</c:v>
                </c:pt>
                <c:pt idx="571">
                  <c:v>-18.819096272191214</c:v>
                </c:pt>
                <c:pt idx="572">
                  <c:v>-19.065959967517546</c:v>
                </c:pt>
                <c:pt idx="573">
                  <c:v>-19.312070971390504</c:v>
                </c:pt>
                <c:pt idx="574">
                  <c:v>-19.557419567769081</c:v>
                </c:pt>
                <c:pt idx="575">
                  <c:v>-19.801996070710782</c:v>
                </c:pt>
                <c:pt idx="576">
                  <c:v>-20.045790824754064</c:v>
                </c:pt>
                <c:pt idx="577">
                  <c:v>-20.288794205299478</c:v>
                </c:pt>
                <c:pt idx="578">
                  <c:v>-20.530996618989644</c:v>
                </c:pt>
                <c:pt idx="579">
                  <c:v>-20.772388504087996</c:v>
                </c:pt>
                <c:pt idx="580">
                  <c:v>-21.01296033085622</c:v>
                </c:pt>
                <c:pt idx="581">
                  <c:v>-21.25270260193054</c:v>
                </c:pt>
                <c:pt idx="582">
                  <c:v>-21.491605852696594</c:v>
                </c:pt>
                <c:pt idx="583">
                  <c:v>-21.729660651663103</c:v>
                </c:pt>
                <c:pt idx="584">
                  <c:v>-21.966857600834224</c:v>
                </c:pt>
                <c:pt idx="585">
                  <c:v>-22.203187336080553</c:v>
                </c:pt>
                <c:pt idx="586">
                  <c:v>-22.438640527508792</c:v>
                </c:pt>
                <c:pt idx="587">
                  <c:v>-22.673207879830123</c:v>
                </c:pt>
                <c:pt idx="588">
                  <c:v>-22.9068801327271</c:v>
                </c:pt>
                <c:pt idx="589">
                  <c:v>-23.139648061219301</c:v>
                </c:pt>
                <c:pt idx="590">
                  <c:v>-23.371502476027466</c:v>
                </c:pt>
                <c:pt idx="591">
                  <c:v>-23.602434223936303</c:v>
                </c:pt>
                <c:pt idx="592">
                  <c:v>-23.832434188155819</c:v>
                </c:pt>
                <c:pt idx="593">
                  <c:v>-24.061493288681248</c:v>
                </c:pt>
                <c:pt idx="594">
                  <c:v>-24.289602482651517</c:v>
                </c:pt>
                <c:pt idx="595">
                  <c:v>-24.516752764706236</c:v>
                </c:pt>
                <c:pt idx="596">
                  <c:v>-24.742935167341205</c:v>
                </c:pt>
                <c:pt idx="597">
                  <c:v>-24.968140761262458</c:v>
                </c:pt>
                <c:pt idx="598">
                  <c:v>-25.192360655738764</c:v>
                </c:pt>
                <c:pt idx="599">
                  <c:v>-25.415585998952611</c:v>
                </c:pt>
                <c:pt idx="600">
                  <c:v>-25.637807978349674</c:v>
                </c:pt>
                <c:pt idx="601">
                  <c:v>-25.859017820986708</c:v>
                </c:pt>
                <c:pt idx="602">
                  <c:v>-26.079206793877901</c:v>
                </c:pt>
                <c:pt idx="603">
                  <c:v>-26.298366204339626</c:v>
                </c:pt>
                <c:pt idx="604">
                  <c:v>-26.51648740033362</c:v>
                </c:pt>
                <c:pt idx="605">
                  <c:v>-26.733561770808553</c:v>
                </c:pt>
                <c:pt idx="606">
                  <c:v>-26.94958074603996</c:v>
                </c:pt>
                <c:pt idx="607">
                  <c:v>-27.164535797968583</c:v>
                </c:pt>
                <c:pt idx="608">
                  <c:v>-27.378418440537047</c:v>
                </c:pt>
                <c:pt idx="609">
                  <c:v>-27.591220230024827</c:v>
                </c:pt>
                <c:pt idx="610">
                  <c:v>-27.802932765381669</c:v>
                </c:pt>
                <c:pt idx="611">
                  <c:v>-28.013547688559182</c:v>
                </c:pt>
                <c:pt idx="612">
                  <c:v>-28.223056684840824</c:v>
                </c:pt>
                <c:pt idx="613">
                  <c:v>-28.431451483170161</c:v>
                </c:pt>
                <c:pt idx="614">
                  <c:v>-28.638723856477391</c:v>
                </c:pt>
                <c:pt idx="615">
                  <c:v>-28.844865622004114</c:v>
                </c:pt>
                <c:pt idx="616">
                  <c:v>-29.0498686416264</c:v>
                </c:pt>
                <c:pt idx="617">
                  <c:v>-29.253724822176057</c:v>
                </c:pt>
                <c:pt idx="618">
                  <c:v>-29.456426115760138</c:v>
                </c:pt>
                <c:pt idx="619">
                  <c:v>-29.65796452007865</c:v>
                </c:pt>
                <c:pt idx="620">
                  <c:v>-29.858332078740471</c:v>
                </c:pt>
                <c:pt idx="621">
                  <c:v>-30.057520881577481</c:v>
                </c:pt>
                <c:pt idx="622">
                  <c:v>-30.255523064956808</c:v>
                </c:pt>
                <c:pt idx="623">
                  <c:v>-30.452330812091283</c:v>
                </c:pt>
                <c:pt idx="624">
                  <c:v>-30.647936353348033</c:v>
                </c:pt>
                <c:pt idx="625">
                  <c:v>-30.842331966555239</c:v>
                </c:pt>
                <c:pt idx="626">
                  <c:v>-31.035509977306926</c:v>
                </c:pt>
                <c:pt idx="627">
                  <c:v>-31.227462759266011</c:v>
                </c:pt>
                <c:pt idx="628">
                  <c:v>-31.418182734465351</c:v>
                </c:pt>
                <c:pt idx="629">
                  <c:v>-31.607662373606875</c:v>
                </c:pt>
                <c:pt idx="630">
                  <c:v>-31.795894196358876</c:v>
                </c:pt>
                <c:pt idx="631">
                  <c:v>-31.982870771651299</c:v>
                </c:pt>
                <c:pt idx="632">
                  <c:v>-32.168584717969104</c:v>
                </c:pt>
                <c:pt idx="633">
                  <c:v>-32.35302870364368</c:v>
                </c:pt>
                <c:pt idx="634">
                  <c:v>-32.536195447142291</c:v>
                </c:pt>
                <c:pt idx="635">
                  <c:v>-32.718077717355541</c:v>
                </c:pt>
                <c:pt idx="636">
                  <c:v>-32.898668333882839</c:v>
                </c:pt>
                <c:pt idx="637">
                  <c:v>-33.077960167315851</c:v>
                </c:pt>
                <c:pt idx="638">
                  <c:v>-33.255946139519999</c:v>
                </c:pt>
                <c:pt idx="639">
                  <c:v>-33.432619223913868</c:v>
                </c:pt>
                <c:pt idx="640">
                  <c:v>-33.607972445746583</c:v>
                </c:pt>
                <c:pt idx="641">
                  <c:v>-33.781998882373202</c:v>
                </c:pt>
                <c:pt idx="642">
                  <c:v>-33.954691663527996</c:v>
                </c:pt>
                <c:pt idx="643">
                  <c:v>-34.126043971595664</c:v>
                </c:pt>
                <c:pt idx="644">
                  <c:v>-34.296049041880472</c:v>
                </c:pt>
                <c:pt idx="645">
                  <c:v>-34.464700162873349</c:v>
                </c:pt>
                <c:pt idx="646">
                  <c:v>-34.631990676516821</c:v>
                </c:pt>
                <c:pt idx="647">
                  <c:v>-34.797913978467854</c:v>
                </c:pt>
                <c:pt idx="648">
                  <c:v>-34.962463518358575</c:v>
                </c:pt>
                <c:pt idx="649">
                  <c:v>-35.125632800054923</c:v>
                </c:pt>
                <c:pt idx="650">
                  <c:v>-35.28741538191305</c:v>
                </c:pt>
                <c:pt idx="651">
                  <c:v>-35.447804877033626</c:v>
                </c:pt>
                <c:pt idx="652">
                  <c:v>-35.606794953514019</c:v>
                </c:pt>
                <c:pt idx="653">
                  <c:v>-35.764379334698255</c:v>
                </c:pt>
                <c:pt idx="654">
                  <c:v>-35.920551799424771</c:v>
                </c:pt>
                <c:pt idx="655">
                  <c:v>-36.075306182272087</c:v>
                </c:pt>
                <c:pt idx="656">
                  <c:v>-36.228636373802146</c:v>
                </c:pt>
                <c:pt idx="657">
                  <c:v>-36.380536320801532</c:v>
                </c:pt>
                <c:pt idx="658">
                  <c:v>-36.531000026520431</c:v>
                </c:pt>
                <c:pt idx="659">
                  <c:v>-36.680021550909366</c:v>
                </c:pt>
                <c:pt idx="660">
                  <c:v>-36.827595010853727</c:v>
                </c:pt>
                <c:pt idx="661">
                  <c:v>-36.973714580406011</c:v>
                </c:pt>
                <c:pt idx="662">
                  <c:v>-37.118374491015793</c:v>
                </c:pt>
                <c:pt idx="663">
                  <c:v>-37.261569031757517</c:v>
                </c:pt>
                <c:pt idx="664">
                  <c:v>-37.403292549555879</c:v>
                </c:pt>
                <c:pt idx="665">
                  <c:v>-37.543539449409089</c:v>
                </c:pt>
                <c:pt idx="666">
                  <c:v>-37.682304194609664</c:v>
                </c:pt>
                <c:pt idx="667">
                  <c:v>-37.819581306963094</c:v>
                </c:pt>
                <c:pt idx="668">
                  <c:v>-37.955365367004006</c:v>
                </c:pt>
                <c:pt idx="669">
                  <c:v>-38.089651014210226</c:v>
                </c:pt>
                <c:pt idx="670">
                  <c:v>-38.222432947214337</c:v>
                </c:pt>
                <c:pt idx="671">
                  <c:v>-38.353705924012985</c:v>
                </c:pt>
                <c:pt idx="672">
                  <c:v>-38.483464762173803</c:v>
                </c:pt>
                <c:pt idx="673">
                  <c:v>-38.611704339040067</c:v>
                </c:pt>
                <c:pt idx="674">
                  <c:v>-38.738419591932853</c:v>
                </c:pt>
                <c:pt idx="675">
                  <c:v>-38.863605518350937</c:v>
                </c:pt>
                <c:pt idx="676">
                  <c:v>-38.98725717616832</c:v>
                </c:pt>
                <c:pt idx="677">
                  <c:v>-39.109369683829271</c:v>
                </c:pt>
                <c:pt idx="678">
                  <c:v>-39.229938220541051</c:v>
                </c:pt>
                <c:pt idx="679">
                  <c:v>-39.348958026464317</c:v>
                </c:pt>
                <c:pt idx="680">
                  <c:v>-39.466424402900898</c:v>
                </c:pt>
                <c:pt idx="681">
                  <c:v>-39.582332712479392</c:v>
                </c:pt>
                <c:pt idx="682">
                  <c:v>-39.696678379338209</c:v>
                </c:pt>
                <c:pt idx="683">
                  <c:v>-39.809456889306219</c:v>
                </c:pt>
                <c:pt idx="684">
                  <c:v>-39.92066379008093</c:v>
                </c:pt>
                <c:pt idx="685">
                  <c:v>-40.030294691404357</c:v>
                </c:pt>
                <c:pt idx="686">
                  <c:v>-40.138345265236204</c:v>
                </c:pt>
                <c:pt idx="687">
                  <c:v>-40.244811245924822</c:v>
                </c:pt>
                <c:pt idx="688">
                  <c:v>-40.349688430375615</c:v>
                </c:pt>
                <c:pt idx="689">
                  <c:v>-40.452972678216902</c:v>
                </c:pt>
                <c:pt idx="690">
                  <c:v>-40.554659911963448</c:v>
                </c:pt>
                <c:pt idx="691">
                  <c:v>-40.654746117177361</c:v>
                </c:pt>
                <c:pt idx="692">
                  <c:v>-40.753227342626651</c:v>
                </c:pt>
                <c:pt idx="693">
                  <c:v>-40.850099700441149</c:v>
                </c:pt>
                <c:pt idx="694">
                  <c:v>-40.945359366266054</c:v>
                </c:pt>
                <c:pt idx="695">
                  <c:v>-41.039002579412859</c:v>
                </c:pt>
                <c:pt idx="696">
                  <c:v>-41.131025643007867</c:v>
                </c:pt>
                <c:pt idx="697">
                  <c:v>-41.221424924138077</c:v>
                </c:pt>
                <c:pt idx="698">
                  <c:v>-41.310196853994668</c:v>
                </c:pt>
                <c:pt idx="699">
                  <c:v>-41.397337928013854</c:v>
                </c:pt>
                <c:pt idx="700">
                  <c:v>-41.482844706015229</c:v>
                </c:pt>
                <c:pt idx="701">
                  <c:v>-41.566713812337625</c:v>
                </c:pt>
                <c:pt idx="702">
                  <c:v>-41.648941935972324</c:v>
                </c:pt>
                <c:pt idx="703">
                  <c:v>-41.729525830693802</c:v>
                </c:pt>
                <c:pt idx="704">
                  <c:v>-41.808462315187882</c:v>
                </c:pt>
                <c:pt idx="705">
                  <c:v>-41.885748273177306</c:v>
                </c:pt>
                <c:pt idx="706">
                  <c:v>-41.961380653544794</c:v>
                </c:pt>
                <c:pt idx="707">
                  <c:v>-42.035356470453472</c:v>
                </c:pt>
                <c:pt idx="708">
                  <c:v>-42.107672803464759</c:v>
                </c:pt>
                <c:pt idx="709">
                  <c:v>-42.178326797653646</c:v>
                </c:pt>
                <c:pt idx="710">
                  <c:v>-42.247315663721423</c:v>
                </c:pt>
                <c:pt idx="711">
                  <c:v>-42.314636678105785</c:v>
                </c:pt>
                <c:pt idx="712">
                  <c:v>-42.380287183088377</c:v>
                </c:pt>
                <c:pt idx="713">
                  <c:v>-42.444264586899642</c:v>
                </c:pt>
                <c:pt idx="714">
                  <c:v>-42.506566363821229</c:v>
                </c:pt>
                <c:pt idx="715">
                  <c:v>-42.567190054285696</c:v>
                </c:pt>
                <c:pt idx="716">
                  <c:v>-42.626133264973504</c:v>
                </c:pt>
                <c:pt idx="717">
                  <c:v>-42.683393668907655</c:v>
                </c:pt>
                <c:pt idx="718">
                  <c:v>-42.738969005545428</c:v>
                </c:pt>
                <c:pt idx="719">
                  <c:v>-42.792857080867698</c:v>
                </c:pt>
                <c:pt idx="720">
                  <c:v>-42.845055767465524</c:v>
                </c:pt>
                <c:pt idx="721">
                  <c:v>-42.89556300462413</c:v>
                </c:pt>
                <c:pt idx="722">
                  <c:v>-42.944376798404292</c:v>
                </c:pt>
                <c:pt idx="723">
                  <c:v>-42.991495221721003</c:v>
                </c:pt>
                <c:pt idx="724">
                  <c:v>-43.036916414419586</c:v>
                </c:pt>
                <c:pt idx="725">
                  <c:v>-43.080638583349142</c:v>
                </c:pt>
                <c:pt idx="726">
                  <c:v>-43.122660002433292</c:v>
                </c:pt>
                <c:pt idx="727">
                  <c:v>-43.162979012738361</c:v>
                </c:pt>
                <c:pt idx="728">
                  <c:v>-43.20159402253887</c:v>
                </c:pt>
                <c:pt idx="729">
                  <c:v>-43.238503507380344</c:v>
                </c:pt>
                <c:pt idx="730">
                  <c:v>-43.273706010139527</c:v>
                </c:pt>
                <c:pt idx="731">
                  <c:v>-43.307200141081879</c:v>
                </c:pt>
                <c:pt idx="732">
                  <c:v>-43.338984577916463</c:v>
                </c:pt>
                <c:pt idx="733">
                  <c:v>-43.369058065848144</c:v>
                </c:pt>
                <c:pt idx="734">
                  <c:v>-43.397419417627106</c:v>
                </c:pt>
                <c:pt idx="735">
                  <c:v>-43.424067513595745</c:v>
                </c:pt>
                <c:pt idx="736">
                  <c:v>-43.449001301732849</c:v>
                </c:pt>
                <c:pt idx="737">
                  <c:v>-43.472219797695196</c:v>
                </c:pt>
                <c:pt idx="738">
                  <c:v>-43.493722084856266</c:v>
                </c:pt>
                <c:pt idx="739">
                  <c:v>-43.513507314342625</c:v>
                </c:pt>
                <c:pt idx="740">
                  <c:v>-43.53157470506725</c:v>
                </c:pt>
                <c:pt idx="741">
                  <c:v>-43.547923543760547</c:v>
                </c:pt>
                <c:pt idx="742">
                  <c:v>-43.562553184998308</c:v>
                </c:pt>
                <c:pt idx="743">
                  <c:v>-43.575463051227352</c:v>
                </c:pt>
                <c:pt idx="744">
                  <c:v>-43.586652632788287</c:v>
                </c:pt>
                <c:pt idx="745">
                  <c:v>-43.596121487935584</c:v>
                </c:pt>
                <c:pt idx="746">
                  <c:v>-43.603869242855055</c:v>
                </c:pt>
                <c:pt idx="747">
                  <c:v>-43.609895591678601</c:v>
                </c:pt>
                <c:pt idx="748">
                  <c:v>-43.614200296496278</c:v>
                </c:pt>
                <c:pt idx="749">
                  <c:v>-43.616783187365741</c:v>
                </c:pt>
                <c:pt idx="750">
                  <c:v>-43.617644162318854</c:v>
                </c:pt>
                <c:pt idx="751">
                  <c:v>-43.616783187365805</c:v>
                </c:pt>
                <c:pt idx="752">
                  <c:v>-43.614200296496421</c:v>
                </c:pt>
                <c:pt idx="753">
                  <c:v>-43.6098955916788</c:v>
                </c:pt>
                <c:pt idx="754">
                  <c:v>-43.603869242855318</c:v>
                </c:pt>
                <c:pt idx="755">
                  <c:v>-43.596121487935918</c:v>
                </c:pt>
                <c:pt idx="756">
                  <c:v>-43.586652632788685</c:v>
                </c:pt>
                <c:pt idx="757">
                  <c:v>-43.575463051227821</c:v>
                </c:pt>
                <c:pt idx="758">
                  <c:v>-43.562553184998833</c:v>
                </c:pt>
                <c:pt idx="759">
                  <c:v>-43.547923543761144</c:v>
                </c:pt>
                <c:pt idx="760">
                  <c:v>-43.531574705067925</c:v>
                </c:pt>
                <c:pt idx="761">
                  <c:v>-43.513507314343357</c:v>
                </c:pt>
                <c:pt idx="762">
                  <c:v>-43.493722084857069</c:v>
                </c:pt>
                <c:pt idx="763">
                  <c:v>-43.472219797696056</c:v>
                </c:pt>
                <c:pt idx="764">
                  <c:v>-43.449001301733787</c:v>
                </c:pt>
                <c:pt idx="765">
                  <c:v>-43.424067513596746</c:v>
                </c:pt>
                <c:pt idx="766">
                  <c:v>-43.397419417628178</c:v>
                </c:pt>
                <c:pt idx="767">
                  <c:v>-43.369058065849281</c:v>
                </c:pt>
                <c:pt idx="768">
                  <c:v>-43.338984577917664</c:v>
                </c:pt>
                <c:pt idx="769">
                  <c:v>-43.307200141083143</c:v>
                </c:pt>
                <c:pt idx="770">
                  <c:v>-43.273706010140849</c:v>
                </c:pt>
                <c:pt idx="771">
                  <c:v>-43.238503507381736</c:v>
                </c:pt>
                <c:pt idx="772">
                  <c:v>-43.201594022540334</c:v>
                </c:pt>
                <c:pt idx="773">
                  <c:v>-43.162979012739889</c:v>
                </c:pt>
                <c:pt idx="774">
                  <c:v>-43.122660002434884</c:v>
                </c:pt>
                <c:pt idx="775">
                  <c:v>-43.080638583350805</c:v>
                </c:pt>
                <c:pt idx="776">
                  <c:v>-43.03691641442132</c:v>
                </c:pt>
                <c:pt idx="777">
                  <c:v>-42.991495221722801</c:v>
                </c:pt>
                <c:pt idx="778">
                  <c:v>-42.944376798406154</c:v>
                </c:pt>
                <c:pt idx="779">
                  <c:v>-42.895563004626069</c:v>
                </c:pt>
                <c:pt idx="780">
                  <c:v>-42.845055767467514</c:v>
                </c:pt>
                <c:pt idx="781">
                  <c:v>-42.792857080869759</c:v>
                </c:pt>
                <c:pt idx="782">
                  <c:v>-42.738969005547553</c:v>
                </c:pt>
                <c:pt idx="783">
                  <c:v>-42.683393668909851</c:v>
                </c:pt>
                <c:pt idx="784">
                  <c:v>-42.626133264975763</c:v>
                </c:pt>
                <c:pt idx="785">
                  <c:v>-42.567190054288019</c:v>
                </c:pt>
                <c:pt idx="786">
                  <c:v>-42.506566363823623</c:v>
                </c:pt>
                <c:pt idx="787">
                  <c:v>-42.444264586902094</c:v>
                </c:pt>
                <c:pt idx="788">
                  <c:v>-42.380287183090886</c:v>
                </c:pt>
                <c:pt idx="789">
                  <c:v>-42.314636678108371</c:v>
                </c:pt>
                <c:pt idx="790">
                  <c:v>-42.247315663724073</c:v>
                </c:pt>
                <c:pt idx="791">
                  <c:v>-42.178326797656354</c:v>
                </c:pt>
                <c:pt idx="792">
                  <c:v>-42.10767280346753</c:v>
                </c:pt>
                <c:pt idx="793">
                  <c:v>-42.035356470456307</c:v>
                </c:pt>
                <c:pt idx="794">
                  <c:v>-41.9613806535477</c:v>
                </c:pt>
                <c:pt idx="795">
                  <c:v>-41.885748273180269</c:v>
                </c:pt>
                <c:pt idx="796">
                  <c:v>-41.808462315190901</c:v>
                </c:pt>
                <c:pt idx="797">
                  <c:v>-41.729525830696893</c:v>
                </c:pt>
                <c:pt idx="798">
                  <c:v>-41.648941935975486</c:v>
                </c:pt>
                <c:pt idx="799">
                  <c:v>-41.566713812340851</c:v>
                </c:pt>
                <c:pt idx="800">
                  <c:v>-41.482844706018525</c:v>
                </c:pt>
                <c:pt idx="801">
                  <c:v>-41.397337928017201</c:v>
                </c:pt>
                <c:pt idx="802">
                  <c:v>-41.310196853998079</c:v>
                </c:pt>
                <c:pt idx="803">
                  <c:v>-41.221424924141552</c:v>
                </c:pt>
                <c:pt idx="804">
                  <c:v>-41.131025643011405</c:v>
                </c:pt>
                <c:pt idx="805">
                  <c:v>-41.039002579416469</c:v>
                </c:pt>
                <c:pt idx="806">
                  <c:v>-40.94535936626972</c:v>
                </c:pt>
                <c:pt idx="807">
                  <c:v>-40.850099700444872</c:v>
                </c:pt>
                <c:pt idx="808">
                  <c:v>-40.753227342630446</c:v>
                </c:pt>
                <c:pt idx="809">
                  <c:v>-40.654746117181205</c:v>
                </c:pt>
                <c:pt idx="810">
                  <c:v>-40.554659911967363</c:v>
                </c:pt>
                <c:pt idx="811">
                  <c:v>-40.452972678220881</c:v>
                </c:pt>
                <c:pt idx="812">
                  <c:v>-40.349688430379651</c:v>
                </c:pt>
                <c:pt idx="813">
                  <c:v>-40.244811245928922</c:v>
                </c:pt>
                <c:pt idx="814">
                  <c:v>-40.138345265240361</c:v>
                </c:pt>
                <c:pt idx="815">
                  <c:v>-40.030294691408585</c:v>
                </c:pt>
                <c:pt idx="816">
                  <c:v>-39.920663790085221</c:v>
                </c:pt>
                <c:pt idx="817">
                  <c:v>-39.80945688931056</c:v>
                </c:pt>
                <c:pt idx="818">
                  <c:v>-39.696678379342622</c:v>
                </c:pt>
                <c:pt idx="819">
                  <c:v>-39.582332712483861</c:v>
                </c:pt>
                <c:pt idx="820">
                  <c:v>-39.466424402905425</c:v>
                </c:pt>
                <c:pt idx="821">
                  <c:v>-39.348958026468907</c:v>
                </c:pt>
                <c:pt idx="822">
                  <c:v>-39.229938220545705</c:v>
                </c:pt>
                <c:pt idx="823">
                  <c:v>-39.109369683833975</c:v>
                </c:pt>
                <c:pt idx="824">
                  <c:v>-38.987257176173088</c:v>
                </c:pt>
                <c:pt idx="825">
                  <c:v>-38.863605518355769</c:v>
                </c:pt>
                <c:pt idx="826">
                  <c:v>-38.738419591937735</c:v>
                </c:pt>
                <c:pt idx="827">
                  <c:v>-38.611704339045012</c:v>
                </c:pt>
                <c:pt idx="828">
                  <c:v>-38.483464762178812</c:v>
                </c:pt>
                <c:pt idx="829">
                  <c:v>-38.353705924018044</c:v>
                </c:pt>
                <c:pt idx="830">
                  <c:v>-38.22243294721946</c:v>
                </c:pt>
                <c:pt idx="831">
                  <c:v>-38.08965101421542</c:v>
                </c:pt>
                <c:pt idx="832">
                  <c:v>-37.955365367009243</c:v>
                </c:pt>
                <c:pt idx="833">
                  <c:v>-37.819581306968381</c:v>
                </c:pt>
                <c:pt idx="834">
                  <c:v>-37.682304194615028</c:v>
                </c:pt>
                <c:pt idx="835">
                  <c:v>-37.543539449414496</c:v>
                </c:pt>
                <c:pt idx="836">
                  <c:v>-37.40329254956135</c:v>
                </c:pt>
                <c:pt idx="837">
                  <c:v>-37.261569031763038</c:v>
                </c:pt>
                <c:pt idx="838">
                  <c:v>-37.118374491021378</c:v>
                </c:pt>
                <c:pt idx="839">
                  <c:v>-36.973714580411645</c:v>
                </c:pt>
                <c:pt idx="840">
                  <c:v>-36.827595010859426</c:v>
                </c:pt>
                <c:pt idx="841">
                  <c:v>-36.680021550915122</c:v>
                </c:pt>
                <c:pt idx="842">
                  <c:v>-36.531000026526236</c:v>
                </c:pt>
                <c:pt idx="843">
                  <c:v>-36.380536320807401</c:v>
                </c:pt>
                <c:pt idx="844">
                  <c:v>-36.228636373808072</c:v>
                </c:pt>
                <c:pt idx="845">
                  <c:v>-36.075306182278062</c:v>
                </c:pt>
                <c:pt idx="846">
                  <c:v>-35.920551799430804</c:v>
                </c:pt>
                <c:pt idx="847">
                  <c:v>-35.764379334704337</c:v>
                </c:pt>
                <c:pt idx="848">
                  <c:v>-35.606794953520165</c:v>
                </c:pt>
                <c:pt idx="849">
                  <c:v>-35.447804877039822</c:v>
                </c:pt>
                <c:pt idx="850">
                  <c:v>-35.287415381919303</c:v>
                </c:pt>
                <c:pt idx="851">
                  <c:v>-35.125632800061226</c:v>
                </c:pt>
                <c:pt idx="852">
                  <c:v>-34.962463518364935</c:v>
                </c:pt>
                <c:pt idx="853">
                  <c:v>-34.797913978474256</c:v>
                </c:pt>
                <c:pt idx="854">
                  <c:v>-34.631990676523287</c:v>
                </c:pt>
                <c:pt idx="855">
                  <c:v>-34.464700162879865</c:v>
                </c:pt>
                <c:pt idx="856">
                  <c:v>-34.296049041887045</c:v>
                </c:pt>
                <c:pt idx="857">
                  <c:v>-34.126043971602286</c:v>
                </c:pt>
                <c:pt idx="858">
                  <c:v>-33.954691663534675</c:v>
                </c:pt>
                <c:pt idx="859">
                  <c:v>-33.781998882379938</c:v>
                </c:pt>
                <c:pt idx="860">
                  <c:v>-33.607972445753354</c:v>
                </c:pt>
                <c:pt idx="861">
                  <c:v>-33.432619223920696</c:v>
                </c:pt>
                <c:pt idx="862">
                  <c:v>-33.255946139526884</c:v>
                </c:pt>
                <c:pt idx="863">
                  <c:v>-33.077960167322786</c:v>
                </c:pt>
                <c:pt idx="864">
                  <c:v>-32.898668333889823</c:v>
                </c:pt>
                <c:pt idx="865">
                  <c:v>-32.718077717362583</c:v>
                </c:pt>
                <c:pt idx="866">
                  <c:v>-32.536195447149382</c:v>
                </c:pt>
                <c:pt idx="867">
                  <c:v>-32.353028703650821</c:v>
                </c:pt>
                <c:pt idx="868">
                  <c:v>-32.168584717976287</c:v>
                </c:pt>
                <c:pt idx="869">
                  <c:v>-31.982870771658529</c:v>
                </c:pt>
                <c:pt idx="870">
                  <c:v>-31.795894196366156</c:v>
                </c:pt>
                <c:pt idx="871">
                  <c:v>-31.607662373614204</c:v>
                </c:pt>
                <c:pt idx="872">
                  <c:v>-31.418182734472737</c:v>
                </c:pt>
                <c:pt idx="873">
                  <c:v>-31.22746275927344</c:v>
                </c:pt>
                <c:pt idx="874">
                  <c:v>-31.035509977314398</c:v>
                </c:pt>
                <c:pt idx="875">
                  <c:v>-30.84233196656275</c:v>
                </c:pt>
                <c:pt idx="876">
                  <c:v>-30.647936353355597</c:v>
                </c:pt>
                <c:pt idx="877">
                  <c:v>-30.452330812098904</c:v>
                </c:pt>
                <c:pt idx="878">
                  <c:v>-30.255523064964468</c:v>
                </c:pt>
                <c:pt idx="879">
                  <c:v>-30.057520881585187</c:v>
                </c:pt>
                <c:pt idx="880">
                  <c:v>-29.858332078748226</c:v>
                </c:pt>
                <c:pt idx="881">
                  <c:v>-29.657964520086448</c:v>
                </c:pt>
                <c:pt idx="882">
                  <c:v>-29.456426115767986</c:v>
                </c:pt>
                <c:pt idx="883">
                  <c:v>-29.253724822183948</c:v>
                </c:pt>
                <c:pt idx="884">
                  <c:v>-29.049868641634333</c:v>
                </c:pt>
                <c:pt idx="885">
                  <c:v>-28.84486562201209</c:v>
                </c:pt>
                <c:pt idx="886">
                  <c:v>-28.63872385648542</c:v>
                </c:pt>
                <c:pt idx="887">
                  <c:v>-28.431451483178233</c:v>
                </c:pt>
                <c:pt idx="888">
                  <c:v>-28.223056684848935</c:v>
                </c:pt>
                <c:pt idx="889">
                  <c:v>-28.013547688567332</c:v>
                </c:pt>
                <c:pt idx="890">
                  <c:v>-27.802932765389862</c:v>
                </c:pt>
                <c:pt idx="891">
                  <c:v>-27.591220230033066</c:v>
                </c:pt>
                <c:pt idx="892">
                  <c:v>-27.378418440545325</c:v>
                </c:pt>
                <c:pt idx="893">
                  <c:v>-27.164535797976914</c:v>
                </c:pt>
                <c:pt idx="894">
                  <c:v>-26.949580746048326</c:v>
                </c:pt>
                <c:pt idx="895">
                  <c:v>-26.733561770816948</c:v>
                </c:pt>
                <c:pt idx="896">
                  <c:v>-26.516487400342065</c:v>
                </c:pt>
                <c:pt idx="897">
                  <c:v>-26.29836620434811</c:v>
                </c:pt>
                <c:pt idx="898">
                  <c:v>-26.079206793886428</c:v>
                </c:pt>
                <c:pt idx="899">
                  <c:v>-25.859017820995273</c:v>
                </c:pt>
                <c:pt idx="900">
                  <c:v>-25.637807978358286</c:v>
                </c:pt>
                <c:pt idx="901">
                  <c:v>-25.415585998961252</c:v>
                </c:pt>
                <c:pt idx="902">
                  <c:v>-25.19236065574745</c:v>
                </c:pt>
                <c:pt idx="903">
                  <c:v>-24.968140761271187</c:v>
                </c:pt>
                <c:pt idx="904">
                  <c:v>-24.74293516734997</c:v>
                </c:pt>
                <c:pt idx="905">
                  <c:v>-24.516752764715029</c:v>
                </c:pt>
                <c:pt idx="906">
                  <c:v>-24.289602482660353</c:v>
                </c:pt>
                <c:pt idx="907">
                  <c:v>-24.061493288690126</c:v>
                </c:pt>
                <c:pt idx="908">
                  <c:v>-23.832434188164726</c:v>
                </c:pt>
                <c:pt idx="909">
                  <c:v>-23.602434223945249</c:v>
                </c:pt>
                <c:pt idx="910">
                  <c:v>-23.371502476036447</c:v>
                </c:pt>
                <c:pt idx="911">
                  <c:v>-23.139648061228314</c:v>
                </c:pt>
                <c:pt idx="912">
                  <c:v>-22.906880132736141</c:v>
                </c:pt>
                <c:pt idx="913">
                  <c:v>-22.673207879839211</c:v>
                </c:pt>
                <c:pt idx="914">
                  <c:v>-22.438640527517915</c:v>
                </c:pt>
                <c:pt idx="915">
                  <c:v>-22.203187336089702</c:v>
                </c:pt>
                <c:pt idx="916">
                  <c:v>-21.966857600843419</c:v>
                </c:pt>
                <c:pt idx="917">
                  <c:v>-21.729660651672326</c:v>
                </c:pt>
                <c:pt idx="918">
                  <c:v>-21.491605852705849</c:v>
                </c:pt>
                <c:pt idx="919">
                  <c:v>-21.252702601939838</c:v>
                </c:pt>
                <c:pt idx="920">
                  <c:v>-21.012960330865546</c:v>
                </c:pt>
                <c:pt idx="921">
                  <c:v>-20.77238850409735</c:v>
                </c:pt>
                <c:pt idx="922">
                  <c:v>-20.53099661899903</c:v>
                </c:pt>
                <c:pt idx="923">
                  <c:v>-20.288794205308896</c:v>
                </c:pt>
                <c:pt idx="924">
                  <c:v>-20.045790824763507</c:v>
                </c:pt>
                <c:pt idx="925">
                  <c:v>-19.801996070720257</c:v>
                </c:pt>
                <c:pt idx="926">
                  <c:v>-19.557419567778588</c:v>
                </c:pt>
                <c:pt idx="927">
                  <c:v>-19.312070971400036</c:v>
                </c:pt>
                <c:pt idx="928">
                  <c:v>-19.065959967527107</c:v>
                </c:pt>
                <c:pt idx="929">
                  <c:v>-18.819096272200813</c:v>
                </c:pt>
                <c:pt idx="930">
                  <c:v>-18.571489631177133</c:v>
                </c:pt>
                <c:pt idx="931">
                  <c:v>-18.323149819542316</c:v>
                </c:pt>
                <c:pt idx="932">
                  <c:v>-18.074086641326868</c:v>
                </c:pt>
                <c:pt idx="933">
                  <c:v>-17.824309929118616</c:v>
                </c:pt>
                <c:pt idx="934">
                  <c:v>-17.573829543674474</c:v>
                </c:pt>
                <c:pt idx="935">
                  <c:v>-17.322655373531155</c:v>
                </c:pt>
                <c:pt idx="936">
                  <c:v>-17.070797334614841</c:v>
                </c:pt>
                <c:pt idx="937">
                  <c:v>-16.818265369849637</c:v>
                </c:pt>
                <c:pt idx="938">
                  <c:v>-16.565069448765112</c:v>
                </c:pt>
                <c:pt idx="939">
                  <c:v>-16.31121956710269</c:v>
                </c:pt>
                <c:pt idx="940">
                  <c:v>-16.056725746421044</c:v>
                </c:pt>
                <c:pt idx="941">
                  <c:v>-15.80159803370044</c:v>
                </c:pt>
                <c:pt idx="942">
                  <c:v>-15.545846500946151</c:v>
                </c:pt>
                <c:pt idx="943">
                  <c:v>-15.289481244790743</c:v>
                </c:pt>
                <c:pt idx="944">
                  <c:v>-15.032512386095583</c:v>
                </c:pt>
                <c:pt idx="945">
                  <c:v>-14.774950069551201</c:v>
                </c:pt>
                <c:pt idx="946">
                  <c:v>-14.516804463276834</c:v>
                </c:pt>
                <c:pt idx="947">
                  <c:v>-14.258085758419019</c:v>
                </c:pt>
                <c:pt idx="948">
                  <c:v>-13.998804168749206</c:v>
                </c:pt>
                <c:pt idx="949">
                  <c:v>-13.738969930260609</c:v>
                </c:pt>
                <c:pt idx="950">
                  <c:v>-13.478593300764039</c:v>
                </c:pt>
                <c:pt idx="951">
                  <c:v>-13.217684559483015</c:v>
                </c:pt>
                <c:pt idx="952">
                  <c:v>-12.956254006647891</c:v>
                </c:pt>
                <c:pt idx="953">
                  <c:v>-12.69431196308923</c:v>
                </c:pt>
                <c:pt idx="954">
                  <c:v>-12.431868769830407</c:v>
                </c:pt>
                <c:pt idx="955">
                  <c:v>-12.168934787679333</c:v>
                </c:pt>
                <c:pt idx="956">
                  <c:v>-11.905520396819393</c:v>
                </c:pt>
                <c:pt idx="957">
                  <c:v>-11.641635996399691</c:v>
                </c:pt>
                <c:pt idx="958">
                  <c:v>-11.377292004124534</c:v>
                </c:pt>
                <c:pt idx="959">
                  <c:v>-11.1124988558421</c:v>
                </c:pt>
                <c:pt idx="960">
                  <c:v>-10.84726700513249</c:v>
                </c:pt>
                <c:pt idx="961">
                  <c:v>-10.581606922895</c:v>
                </c:pt>
                <c:pt idx="962">
                  <c:v>-10.315529096934814</c:v>
                </c:pt>
                <c:pt idx="963">
                  <c:v>-10.049044031548892</c:v>
                </c:pt>
                <c:pt idx="964">
                  <c:v>-9.7821622471113265</c:v>
                </c:pt>
                <c:pt idx="965">
                  <c:v>-9.5148942796579892</c:v>
                </c:pt>
                <c:pt idx="966">
                  <c:v>-9.2472506804705912</c:v>
                </c:pt>
                <c:pt idx="967">
                  <c:v>-8.9792420156601711</c:v>
                </c:pt>
                <c:pt idx="968">
                  <c:v>-8.7108788657498888</c:v>
                </c:pt>
                <c:pt idx="969">
                  <c:v>-8.4421718252574056</c:v>
                </c:pt>
                <c:pt idx="970">
                  <c:v>-8.1731315022765685</c:v>
                </c:pt>
                <c:pt idx="971">
                  <c:v>-7.9037685180586736</c:v>
                </c:pt>
                <c:pt idx="972">
                  <c:v>-7.634093506593099</c:v>
                </c:pt>
                <c:pt idx="973">
                  <c:v>-7.3641171141875503</c:v>
                </c:pt>
                <c:pt idx="974">
                  <c:v>-7.0938499990477215</c:v>
                </c:pt>
                <c:pt idx="975">
                  <c:v>-6.8233028308565489</c:v>
                </c:pt>
                <c:pt idx="976">
                  <c:v>-6.5524862903529639</c:v>
                </c:pt>
                <c:pt idx="977">
                  <c:v>-6.2814110689103</c:v>
                </c:pt>
                <c:pt idx="978">
                  <c:v>-6.0100878681141356</c:v>
                </c:pt>
                <c:pt idx="979">
                  <c:v>-5.7385273993398593</c:v>
                </c:pt>
                <c:pt idx="980">
                  <c:v>-5.466740383329789</c:v>
                </c:pt>
                <c:pt idx="981">
                  <c:v>-5.194737549769946</c:v>
                </c:pt>
                <c:pt idx="982">
                  <c:v>-4.9225296368664457</c:v>
                </c:pt>
                <c:pt idx="983">
                  <c:v>-4.6501273909216021</c:v>
                </c:pt>
                <c:pt idx="984">
                  <c:v>-4.377541565909671</c:v>
                </c:pt>
                <c:pt idx="985">
                  <c:v>-4.1047829230522508</c:v>
                </c:pt>
                <c:pt idx="986">
                  <c:v>-3.8318622303935546</c:v>
                </c:pt>
                <c:pt idx="987">
                  <c:v>-3.5587902623752066</c:v>
                </c:pt>
                <c:pt idx="988">
                  <c:v>-3.2855777994109134</c:v>
                </c:pt>
                <c:pt idx="989">
                  <c:v>-3.0122356274609157</c:v>
                </c:pt>
                <c:pt idx="990">
                  <c:v>-2.7387745376061132</c:v>
                </c:pt>
                <c:pt idx="991">
                  <c:v>-2.465205325622112</c:v>
                </c:pt>
                <c:pt idx="992">
                  <c:v>-2.1915387915529543</c:v>
                </c:pt>
                <c:pt idx="993">
                  <c:v>-1.9177857392848183</c:v>
                </c:pt>
                <c:pt idx="994">
                  <c:v>-1.6439569761194681</c:v>
                </c:pt>
                <c:pt idx="995">
                  <c:v>-1.3700633123476134</c:v>
                </c:pt>
                <c:pt idx="996">
                  <c:v>-1.0961155608221205</c:v>
                </c:pt>
                <c:pt idx="997">
                  <c:v>-0.82212453653111528</c:v>
                </c:pt>
                <c:pt idx="998">
                  <c:v>-0.5481010561711287</c:v>
                </c:pt>
                <c:pt idx="999">
                  <c:v>-0.2740559377199383</c:v>
                </c:pt>
                <c:pt idx="1000">
                  <c:v>-9.5814467020708312E-12</c:v>
                </c:pt>
              </c:numCache>
            </c:numRef>
          </c:xVal>
          <c:yVal>
            <c:numRef>
              <c:f>plots!$AA$11:$AA$1011</c:f>
              <c:numCache>
                <c:formatCode>0</c:formatCode>
                <c:ptCount val="1001"/>
                <c:pt idx="0" formatCode="0.0">
                  <c:v>-61.010139160756196</c:v>
                </c:pt>
                <c:pt idx="1">
                  <c:v>-61.009278185803119</c:v>
                </c:pt>
                <c:pt idx="2">
                  <c:v>-61.006695294933685</c:v>
                </c:pt>
                <c:pt idx="3" formatCode="0.0">
                  <c:v>-61.002390590116036</c:v>
                </c:pt>
                <c:pt idx="4" formatCode="0.0">
                  <c:v>-60.996364241292525</c:v>
                </c:pt>
                <c:pt idx="5" formatCode="0.0">
                  <c:v>-60.98861648637309</c:v>
                </c:pt>
                <c:pt idx="6" formatCode="0.0">
                  <c:v>-60.979147631225828</c:v>
                </c:pt>
                <c:pt idx="7" formatCode="0.0">
                  <c:v>-60.967958049664915</c:v>
                </c:pt>
                <c:pt idx="8" formatCode="0.0">
                  <c:v>-60.955048183435899</c:v>
                </c:pt>
                <c:pt idx="9" formatCode="0.0">
                  <c:v>-60.940418542198174</c:v>
                </c:pt>
                <c:pt idx="10" formatCode="0.0">
                  <c:v>-60.924069703504927</c:v>
                </c:pt>
                <c:pt idx="11" formatCode="0.0">
                  <c:v>-60.906002312780323</c:v>
                </c:pt>
                <c:pt idx="12" formatCode="0.0">
                  <c:v>-60.886217083294</c:v>
                </c:pt>
                <c:pt idx="13" formatCode="0.0">
                  <c:v>-60.864714796132951</c:v>
                </c:pt>
                <c:pt idx="14" formatCode="0.0">
                  <c:v>-60.841496300170647</c:v>
                </c:pt>
                <c:pt idx="15" formatCode="0.0">
                  <c:v>-60.816562512033563</c:v>
                </c:pt>
                <c:pt idx="16" formatCode="0.0">
                  <c:v>-60.78991441606496</c:v>
                </c:pt>
                <c:pt idx="17" formatCode="0.0">
                  <c:v>-60.761553064286019</c:v>
                </c:pt>
                <c:pt idx="18" formatCode="0.0">
                  <c:v>-60.73147957635436</c:v>
                </c:pt>
                <c:pt idx="19" formatCode="0.0">
                  <c:v>-60.699695139519811</c:v>
                </c:pt>
                <c:pt idx="20" formatCode="0.0">
                  <c:v>-60.666201008577481</c:v>
                </c:pt>
                <c:pt idx="21" formatCode="0.0">
                  <c:v>-60.630998505818333</c:v>
                </c:pt>
                <c:pt idx="22" formatCode="0.0">
                  <c:v>-60.594089020976888</c:v>
                </c:pt>
                <c:pt idx="23" formatCode="0.0">
                  <c:v>-60.555474011176408</c:v>
                </c:pt>
                <c:pt idx="24" formatCode="0.0">
                  <c:v>-60.515155000871353</c:v>
                </c:pt>
                <c:pt idx="25" formatCode="0.0">
                  <c:v>-60.473133581787238</c:v>
                </c:pt>
                <c:pt idx="26" formatCode="0.0">
                  <c:v>-60.429411412857718</c:v>
                </c:pt>
                <c:pt idx="27" formatCode="0.0">
                  <c:v>-60.383990220159156</c:v>
                </c:pt>
                <c:pt idx="28" formatCode="0.0">
                  <c:v>-60.336871796842473</c:v>
                </c:pt>
                <c:pt idx="29" formatCode="0.0">
                  <c:v>-60.288058003062339</c:v>
                </c:pt>
                <c:pt idx="30" formatCode="0.0">
                  <c:v>-60.237550765903762</c:v>
                </c:pt>
                <c:pt idx="31" formatCode="0.0">
                  <c:v>-60.185352079305943</c:v>
                </c:pt>
                <c:pt idx="32" formatCode="0.0">
                  <c:v>-60.131464003983709</c:v>
                </c:pt>
                <c:pt idx="33" formatCode="0.0">
                  <c:v>-60.075888667345964</c:v>
                </c:pt>
                <c:pt idx="34" formatCode="0.0">
                  <c:v>-60.018628263411841</c:v>
                </c:pt>
                <c:pt idx="35" formatCode="0.0">
                  <c:v>-59.959685052724048</c:v>
                </c:pt>
                <c:pt idx="36" formatCode="0.0">
                  <c:v>-59.899061362259616</c:v>
                </c:pt>
                <c:pt idx="37" formatCode="0.0">
                  <c:v>-59.836759585338044</c:v>
                </c:pt>
                <c:pt idx="38" formatCode="0.0">
                  <c:v>-59.7727821815268</c:v>
                </c:pt>
                <c:pt idx="39" formatCode="0.0">
                  <c:v>-59.707131676544243</c:v>
                </c:pt>
                <c:pt idx="40" formatCode="0.0">
                  <c:v>-59.639810662159896</c:v>
                </c:pt>
                <c:pt idx="41" formatCode="0.0">
                  <c:v>-59.57082179609214</c:v>
                </c:pt>
                <c:pt idx="42" formatCode="0.0">
                  <c:v>-59.500167801903274</c:v>
                </c:pt>
                <c:pt idx="43" formatCode="0.0">
                  <c:v>-59.427851468892015</c:v>
                </c:pt>
                <c:pt idx="44" formatCode="0.0">
                  <c:v>-59.353875651983351</c:v>
                </c:pt>
                <c:pt idx="45" formatCode="0.0">
                  <c:v>-59.278243271615885</c:v>
                </c:pt>
                <c:pt idx="46" formatCode="0.0">
                  <c:v>-59.200957313626482</c:v>
                </c:pt>
                <c:pt idx="47" formatCode="0.0">
                  <c:v>-59.122020829132424</c:v>
                </c:pt>
                <c:pt idx="48" formatCode="0.0">
                  <c:v>-59.041436934410967</c:v>
                </c:pt>
                <c:pt idx="49" formatCode="0.0">
                  <c:v>-58.959208810776296</c:v>
                </c:pt>
                <c:pt idx="50" formatCode="0.0">
                  <c:v>-58.875339704453928</c:v>
                </c:pt>
                <c:pt idx="51" formatCode="0.0">
                  <c:v>-58.789832926452554</c:v>
                </c:pt>
                <c:pt idx="52" formatCode="0.0">
                  <c:v>-58.702691852433396</c:v>
                </c:pt>
                <c:pt idx="53" formatCode="0.0">
                  <c:v>-58.613919922576812</c:v>
                </c:pt>
                <c:pt idx="54" formatCode="0.0">
                  <c:v>-58.52352064144663</c:v>
                </c:pt>
                <c:pt idx="55" formatCode="0.0">
                  <c:v>-58.431497577851651</c:v>
                </c:pt>
                <c:pt idx="56" formatCode="0.0">
                  <c:v>-58.337854364704867</c:v>
                </c:pt>
                <c:pt idx="57" formatCode="0.0">
                  <c:v>-58.242594698879969</c:v>
                </c:pt>
                <c:pt idx="58" formatCode="0.0">
                  <c:v>-58.145722341065486</c:v>
                </c:pt>
                <c:pt idx="59" formatCode="0.0">
                  <c:v>-58.047241115616217</c:v>
                </c:pt>
                <c:pt idx="60" formatCode="0.0">
                  <c:v>-57.947154910402318</c:v>
                </c:pt>
                <c:pt idx="61" formatCode="0.0">
                  <c:v>-57.845467676655794</c:v>
                </c:pt>
                <c:pt idx="62" formatCode="0.0">
                  <c:v>-57.742183428814521</c:v>
                </c:pt>
                <c:pt idx="63" formatCode="0.0">
                  <c:v>-57.637306244363749</c:v>
                </c:pt>
                <c:pt idx="64" formatCode="0.0">
                  <c:v>-57.530840263675138</c:v>
                </c:pt>
                <c:pt idx="65" formatCode="0.0">
                  <c:v>-57.422789689843306</c:v>
                </c:pt>
                <c:pt idx="66" formatCode="0.0">
                  <c:v>-57.313158788519914</c:v>
                </c:pt>
                <c:pt idx="67" formatCode="0.0">
                  <c:v>-57.201951887745203</c:v>
                </c:pt>
                <c:pt idx="68" formatCode="0.0">
                  <c:v>-57.089173377777207</c:v>
                </c:pt>
                <c:pt idx="69" formatCode="0.0">
                  <c:v>-56.974827710918412</c:v>
                </c:pt>
                <c:pt idx="70" formatCode="0.0">
                  <c:v>-56.858919401339932</c:v>
                </c:pt>
                <c:pt idx="71" formatCode="0.0">
                  <c:v>-56.741453024903365</c:v>
                </c:pt>
                <c:pt idx="72" formatCode="0.0">
                  <c:v>-56.622433218980113</c:v>
                </c:pt>
                <c:pt idx="73" formatCode="0.0">
                  <c:v>-56.501864682268341</c:v>
                </c:pt>
                <c:pt idx="74" formatCode="0.0">
                  <c:v>-56.379752174607404</c:v>
                </c:pt>
                <c:pt idx="75" formatCode="0.0">
                  <c:v>-56.256100516790042</c:v>
                </c:pt>
                <c:pt idx="76" formatCode="0.0">
                  <c:v>-56.130914590371958</c:v>
                </c:pt>
                <c:pt idx="77" formatCode="0.0">
                  <c:v>-56.004199337479193</c:v>
                </c:pt>
                <c:pt idx="78" formatCode="0.0">
                  <c:v>-55.875959760612943</c:v>
                </c:pt>
                <c:pt idx="79" formatCode="0.0">
                  <c:v>-55.74620092245214</c:v>
                </c:pt>
                <c:pt idx="80" formatCode="0.0">
                  <c:v>-55.614927945653498</c:v>
                </c:pt>
                <c:pt idx="81" formatCode="0.0">
                  <c:v>-55.482146012649395</c:v>
                </c:pt>
                <c:pt idx="82" formatCode="0.0">
                  <c:v>-55.347860365443189</c:v>
                </c:pt>
                <c:pt idx="83" formatCode="0.0">
                  <c:v>-55.212076305402285</c:v>
                </c:pt>
                <c:pt idx="84" formatCode="0.0">
                  <c:v>-55.074799193048882</c:v>
                </c:pt>
                <c:pt idx="85" formatCode="0.0">
                  <c:v>-54.9360344478483</c:v>
                </c:pt>
                <c:pt idx="86" formatCode="0.0">
                  <c:v>-54.795787547995097</c:v>
                </c:pt>
                <c:pt idx="87" formatCode="0.0">
                  <c:v>-54.654064030196743</c:v>
                </c:pt>
                <c:pt idx="88" formatCode="0.0">
                  <c:v>-54.510869489455033</c:v>
                </c:pt>
                <c:pt idx="89" formatCode="0.0">
                  <c:v>-54.366209578845265</c:v>
                </c:pt>
                <c:pt idx="90" formatCode="0.0">
                  <c:v>-54.220090009292988</c:v>
                </c:pt>
                <c:pt idx="91" formatCode="0.0">
                  <c:v>-54.072516549348634</c:v>
                </c:pt>
                <c:pt idx="92" formatCode="0.0">
                  <c:v>-53.923495024959699</c:v>
                </c:pt>
                <c:pt idx="93" formatCode="0.0">
                  <c:v>-53.773031319240808</c:v>
                </c:pt>
                <c:pt idx="94" formatCode="0.0">
                  <c:v>-53.621131372241443</c:v>
                </c:pt>
                <c:pt idx="95" formatCode="0.0">
                  <c:v>-53.46780118071139</c:v>
                </c:pt>
                <c:pt idx="96" formatCode="0.0">
                  <c:v>-53.313046797864075</c:v>
                </c:pt>
                <c:pt idx="97" formatCode="0.0">
                  <c:v>-53.156874333137559</c:v>
                </c:pt>
                <c:pt idx="98" formatCode="0.0">
                  <c:v>-52.999289951953337</c:v>
                </c:pt>
                <c:pt idx="99" formatCode="0.0">
                  <c:v>-52.840299875472951</c:v>
                </c:pt>
                <c:pt idx="100" formatCode="0.0">
                  <c:v>-52.679910380352382</c:v>
                </c:pt>
                <c:pt idx="101" formatCode="0.0">
                  <c:v>-52.518127798494262</c:v>
                </c:pt>
                <c:pt idx="102" formatCode="0.0">
                  <c:v>-52.354958516797922</c:v>
                </c:pt>
                <c:pt idx="103" formatCode="0.0">
                  <c:v>-52.190408976907193</c:v>
                </c:pt>
                <c:pt idx="104" formatCode="0.0">
                  <c:v>-52.024485674956175</c:v>
                </c:pt>
                <c:pt idx="105" formatCode="0.0">
                  <c:v>-51.85719516131271</c:v>
                </c:pt>
                <c:pt idx="106" formatCode="0.0">
                  <c:v>-51.688544040319826</c:v>
                </c:pt>
                <c:pt idx="107" formatCode="0.0">
                  <c:v>-51.518538970035017</c:v>
                </c:pt>
                <c:pt idx="108" formatCode="0.0">
                  <c:v>-51.347186661967363</c:v>
                </c:pt>
                <c:pt idx="109" formatCode="0.0">
                  <c:v>-51.174493880812577</c:v>
                </c:pt>
                <c:pt idx="110" formatCode="0.0">
                  <c:v>-51.000467444185958</c:v>
                </c:pt>
                <c:pt idx="111" formatCode="0.0">
                  <c:v>-50.825114222353243</c:v>
                </c:pt>
                <c:pt idx="112" formatCode="0.0">
                  <c:v>-50.648441137959381</c:v>
                </c:pt>
                <c:pt idx="113" formatCode="0.0">
                  <c:v>-50.47045516575524</c:v>
                </c:pt>
                <c:pt idx="114" formatCode="0.0">
                  <c:v>-50.29116333232222</c:v>
                </c:pt>
                <c:pt idx="115" formatCode="0.0">
                  <c:v>-50.110572715794937</c:v>
                </c:pt>
                <c:pt idx="116" formatCode="0.0">
                  <c:v>-49.928690445581687</c:v>
                </c:pt>
                <c:pt idx="117" formatCode="0.0">
                  <c:v>-49.745523702083077</c:v>
                </c:pt>
                <c:pt idx="118" formatCode="0.0">
                  <c:v>-49.561079716408493</c:v>
                </c:pt>
                <c:pt idx="119" formatCode="0.0">
                  <c:v>-49.375365770090688</c:v>
                </c:pt>
                <c:pt idx="120" formatCode="0.0">
                  <c:v>-49.188389194798269</c:v>
                </c:pt>
                <c:pt idx="121" formatCode="0.0">
                  <c:v>-49.000157372046274</c:v>
                </c:pt>
                <c:pt idx="122" formatCode="0.0">
                  <c:v>-48.81067773290475</c:v>
                </c:pt>
                <c:pt idx="123" formatCode="0.0">
                  <c:v>-48.6199577577054</c:v>
                </c:pt>
                <c:pt idx="124" formatCode="0.0">
                  <c:v>-48.428004975746319</c:v>
                </c:pt>
                <c:pt idx="125" formatCode="0.0">
                  <c:v>-48.234826964994632</c:v>
                </c:pt>
                <c:pt idx="126" formatCode="0.0">
                  <c:v>-48.04043135178744</c:v>
                </c:pt>
                <c:pt idx="127" formatCode="0.0">
                  <c:v>-47.844825810530665</c:v>
                </c:pt>
                <c:pt idx="128" formatCode="0.0">
                  <c:v>-47.648018063396201</c:v>
                </c:pt>
                <c:pt idx="129" formatCode="0.0">
                  <c:v>-47.450015880016878</c:v>
                </c:pt>
                <c:pt idx="130" formatCode="0.0">
                  <c:v>-47.250827077179864</c:v>
                </c:pt>
                <c:pt idx="131" formatCode="0.0">
                  <c:v>-47.050459518518025</c:v>
                </c:pt>
                <c:pt idx="132" formatCode="0.0">
                  <c:v>-46.84892111419952</c:v>
                </c:pt>
                <c:pt idx="133" formatCode="0.0">
                  <c:v>-46.646219820615443</c:v>
                </c:pt>
                <c:pt idx="134" formatCode="0.0">
                  <c:v>-46.442363640065778</c:v>
                </c:pt>
                <c:pt idx="135" formatCode="0.0">
                  <c:v>-46.237360620443482</c:v>
                </c:pt>
                <c:pt idx="136" formatCode="0.0">
                  <c:v>-46.031218854916759</c:v>
                </c:pt>
                <c:pt idx="137" formatCode="0.0">
                  <c:v>-45.823946481609525</c:v>
                </c:pt>
                <c:pt idx="138" formatCode="0.0">
                  <c:v>-45.615551683280188</c:v>
                </c:pt>
                <c:pt idx="139" formatCode="0.0">
                  <c:v>-45.406042686998539</c:v>
                </c:pt>
                <c:pt idx="140" formatCode="0.0">
                  <c:v>-45.195427763821023</c:v>
                </c:pt>
                <c:pt idx="141" formatCode="0.0">
                  <c:v>-44.983715228464177</c:v>
                </c:pt>
                <c:pt idx="142" formatCode="0.0">
                  <c:v>-44.770913438976393</c:v>
                </c:pt>
                <c:pt idx="143" formatCode="0.0">
                  <c:v>-44.557030796407915</c:v>
                </c:pt>
                <c:pt idx="144" formatCode="0.0">
                  <c:v>-44.342075744479288</c:v>
                </c:pt>
                <c:pt idx="145" formatCode="0.0">
                  <c:v>-44.126056769247874</c:v>
                </c:pt>
                <c:pt idx="146" formatCode="0.0">
                  <c:v>-43.908982398772949</c:v>
                </c:pt>
                <c:pt idx="147" formatCode="0.0">
                  <c:v>-43.690861202778947</c:v>
                </c:pt>
                <c:pt idx="148" formatCode="0.0">
                  <c:v>-43.471701792317212</c:v>
                </c:pt>
                <c:pt idx="149" formatCode="0.0">
                  <c:v>-43.251512819426019</c:v>
                </c:pt>
                <c:pt idx="150" formatCode="0.0">
                  <c:v>-43.030302976788967</c:v>
                </c:pt>
                <c:pt idx="151" formatCode="0.0">
                  <c:v>-42.80808099739189</c:v>
                </c:pt>
                <c:pt idx="152" formatCode="0.0">
                  <c:v>-42.584855654178043</c:v>
                </c:pt>
                <c:pt idx="153" formatCode="0.0">
                  <c:v>-42.360635759701729</c:v>
                </c:pt>
                <c:pt idx="154" formatCode="0.0">
                  <c:v>-42.135430165780477</c:v>
                </c:pt>
                <c:pt idx="155" formatCode="0.0">
                  <c:v>-41.909247763145494</c:v>
                </c:pt>
                <c:pt idx="156" formatCode="0.0">
                  <c:v>-41.682097481090764</c:v>
                </c:pt>
                <c:pt idx="157" formatCode="0.0">
                  <c:v>-41.453988287120495</c:v>
                </c:pt>
                <c:pt idx="158" formatCode="0.0">
                  <c:v>-41.224929186595055</c:v>
                </c:pt>
                <c:pt idx="159" formatCode="0.0">
                  <c:v>-40.994929222375532</c:v>
                </c:pt>
                <c:pt idx="160" formatCode="0.0">
                  <c:v>-40.763997474466692</c:v>
                </c:pt>
                <c:pt idx="161" formatCode="0.0">
                  <c:v>-40.532143059658509</c:v>
                </c:pt>
                <c:pt idx="162" formatCode="0.0">
                  <c:v>-40.299375131166308</c:v>
                </c:pt>
                <c:pt idx="163" formatCode="0.0">
                  <c:v>-40.065702878269306</c:v>
                </c:pt>
                <c:pt idx="164" formatCode="0.0">
                  <c:v>-39.831135525947971</c:v>
                </c:pt>
                <c:pt idx="165" formatCode="0.0">
                  <c:v>-39.595682334519722</c:v>
                </c:pt>
                <c:pt idx="166" formatCode="0.0">
                  <c:v>-39.359352599273386</c:v>
                </c:pt>
                <c:pt idx="167" formatCode="0.0">
                  <c:v>-39.122155650102258</c:v>
                </c:pt>
                <c:pt idx="168" formatCode="0.0">
                  <c:v>-38.884100851135734</c:v>
                </c:pt>
                <c:pt idx="169" formatCode="0.0">
                  <c:v>-38.645197600369663</c:v>
                </c:pt>
                <c:pt idx="170" formatCode="0.0">
                  <c:v>-38.40545532929535</c:v>
                </c:pt>
                <c:pt idx="171" formatCode="0.0">
                  <c:v>-38.164883502527097</c:v>
                </c:pt>
                <c:pt idx="172" formatCode="0.0">
                  <c:v>-37.923491617428745</c:v>
                </c:pt>
                <c:pt idx="173" formatCode="0.0">
                  <c:v>-37.681289203738558</c:v>
                </c:pt>
                <c:pt idx="174" formatCode="0.0">
                  <c:v>-37.438285823193141</c:v>
                </c:pt>
                <c:pt idx="175" formatCode="0.0">
                  <c:v>-37.194491069149848</c:v>
                </c:pt>
                <c:pt idx="176" formatCode="0.0">
                  <c:v>-36.949914566208129</c:v>
                </c:pt>
                <c:pt idx="177" formatCode="0.0">
                  <c:v>-36.704565969829545</c:v>
                </c:pt>
                <c:pt idx="178" formatCode="0.0">
                  <c:v>-36.458454965956562</c:v>
                </c:pt>
                <c:pt idx="179" formatCode="0.0">
                  <c:v>-36.211591270630223</c:v>
                </c:pt>
                <c:pt idx="180" formatCode="0.0">
                  <c:v>-35.963984629606514</c:v>
                </c:pt>
                <c:pt idx="181" formatCode="0.0">
                  <c:v>-35.715644817971651</c:v>
                </c:pt>
                <c:pt idx="182" formatCode="0.0">
                  <c:v>-35.466581639756171</c:v>
                </c:pt>
                <c:pt idx="183" formatCode="0.0">
                  <c:v>-35.216804927547877</c:v>
                </c:pt>
                <c:pt idx="184" formatCode="0.0">
                  <c:v>-34.966324542103692</c:v>
                </c:pt>
                <c:pt idx="185" formatCode="0.0">
                  <c:v>-34.715150371960334</c:v>
                </c:pt>
                <c:pt idx="186" formatCode="0.0">
                  <c:v>-34.463292333043974</c:v>
                </c:pt>
                <c:pt idx="187" formatCode="0.0">
                  <c:v>-34.210760368278727</c:v>
                </c:pt>
                <c:pt idx="188" formatCode="0.0">
                  <c:v>-33.957564447194166</c:v>
                </c:pt>
                <c:pt idx="189" formatCode="0.0">
                  <c:v>-33.703714565531705</c:v>
                </c:pt>
                <c:pt idx="190" formatCode="0.0">
                  <c:v>-33.449220744850024</c:v>
                </c:pt>
                <c:pt idx="191" formatCode="0.0">
                  <c:v>-33.194093032129381</c:v>
                </c:pt>
                <c:pt idx="192" formatCode="0.0">
                  <c:v>-32.938341499375035</c:v>
                </c:pt>
                <c:pt idx="193" formatCode="0.0">
                  <c:v>-32.681976243219601</c:v>
                </c:pt>
                <c:pt idx="194" formatCode="0.0">
                  <c:v>-32.425007384524413</c:v>
                </c:pt>
                <c:pt idx="195" formatCode="0.0">
                  <c:v>-32.167445067979976</c:v>
                </c:pt>
                <c:pt idx="196" formatCode="0.0">
                  <c:v>-31.909299461705583</c:v>
                </c:pt>
                <c:pt idx="197" formatCode="0.0">
                  <c:v>-31.650580756847724</c:v>
                </c:pt>
                <c:pt idx="198" formatCode="0.0">
                  <c:v>-31.391299167177884</c:v>
                </c:pt>
                <c:pt idx="199" formatCode="0.0">
                  <c:v>-31.131464928689248</c:v>
                </c:pt>
                <c:pt idx="200" formatCode="0.0">
                  <c:v>-30.87108829919265</c:v>
                </c:pt>
                <c:pt idx="201" formatCode="0.0">
                  <c:v>-30.610179557911586</c:v>
                </c:pt>
                <c:pt idx="202" formatCode="0.0">
                  <c:v>-30.348749005076414</c:v>
                </c:pt>
                <c:pt idx="203" formatCode="0.0">
                  <c:v>-30.08680696151772</c:v>
                </c:pt>
                <c:pt idx="204" formatCode="0.0">
                  <c:v>-29.824363768258866</c:v>
                </c:pt>
                <c:pt idx="205" formatCode="0.0">
                  <c:v>-29.561429786107759</c:v>
                </c:pt>
                <c:pt idx="206" formatCode="0.0">
                  <c:v>-29.298015395247777</c:v>
                </c:pt>
                <c:pt idx="207" formatCode="0.0">
                  <c:v>-29.034130994828047</c:v>
                </c:pt>
                <c:pt idx="208" formatCode="0.0">
                  <c:v>-28.76978700255286</c:v>
                </c:pt>
                <c:pt idx="209" formatCode="0.0">
                  <c:v>-28.504993854270388</c:v>
                </c:pt>
                <c:pt idx="210" formatCode="0.0">
                  <c:v>-28.239762003560742</c:v>
                </c:pt>
                <c:pt idx="211" formatCode="0.0">
                  <c:v>-27.974101921323218</c:v>
                </c:pt>
                <c:pt idx="212" formatCode="0.0">
                  <c:v>-27.708024095362997</c:v>
                </c:pt>
                <c:pt idx="213" formatCode="0.0">
                  <c:v>-27.441539029977044</c:v>
                </c:pt>
                <c:pt idx="214" formatCode="0.0">
                  <c:v>-27.174657245539443</c:v>
                </c:pt>
                <c:pt idx="215" formatCode="0.0">
                  <c:v>-26.907389278086079</c:v>
                </c:pt>
                <c:pt idx="216" formatCode="0.0">
                  <c:v>-26.63974567889866</c:v>
                </c:pt>
                <c:pt idx="217" formatCode="0.0">
                  <c:v>-26.371737014088193</c:v>
                </c:pt>
                <c:pt idx="218" formatCode="0.0">
                  <c:v>-26.10337386417789</c:v>
                </c:pt>
                <c:pt idx="219" formatCode="0.0">
                  <c:v>-25.834666823685374</c:v>
                </c:pt>
                <c:pt idx="220" formatCode="0.0">
                  <c:v>-25.565626500704511</c:v>
                </c:pt>
                <c:pt idx="221" formatCode="0.0">
                  <c:v>-25.296263516486583</c:v>
                </c:pt>
                <c:pt idx="222" formatCode="0.0">
                  <c:v>-25.026588505020975</c:v>
                </c:pt>
                <c:pt idx="223" formatCode="0.0">
                  <c:v>-24.756612112615397</c:v>
                </c:pt>
                <c:pt idx="224" formatCode="0.0">
                  <c:v>-24.486344997475538</c:v>
                </c:pt>
                <c:pt idx="225" formatCode="0.0">
                  <c:v>-24.215797829284327</c:v>
                </c:pt>
                <c:pt idx="226" formatCode="0.0">
                  <c:v>-23.944981288780724</c:v>
                </c:pt>
                <c:pt idx="227" formatCode="0.0">
                  <c:v>-23.673906067338034</c:v>
                </c:pt>
                <c:pt idx="228" formatCode="0.0">
                  <c:v>-23.402582866541845</c:v>
                </c:pt>
                <c:pt idx="229" formatCode="0.0">
                  <c:v>-23.131022397767538</c:v>
                </c:pt>
                <c:pt idx="230" formatCode="0.0">
                  <c:v>-22.859235381757436</c:v>
                </c:pt>
                <c:pt idx="231" formatCode="0.0">
                  <c:v>-22.587232548197562</c:v>
                </c:pt>
                <c:pt idx="232" formatCode="0.0">
                  <c:v>-22.315024635294037</c:v>
                </c:pt>
                <c:pt idx="233" formatCode="0.0">
                  <c:v>-22.042622389349173</c:v>
                </c:pt>
                <c:pt idx="234" formatCode="0.0">
                  <c:v>-21.770036564337214</c:v>
                </c:pt>
                <c:pt idx="235" formatCode="0.0">
                  <c:v>-21.497277921479775</c:v>
                </c:pt>
                <c:pt idx="236" formatCode="0.0">
                  <c:v>-21.224357228821052</c:v>
                </c:pt>
                <c:pt idx="237" formatCode="0.0">
                  <c:v>-20.951285260802671</c:v>
                </c:pt>
                <c:pt idx="238" formatCode="0.0">
                  <c:v>-20.678072797838357</c:v>
                </c:pt>
                <c:pt idx="239" formatCode="0.0">
                  <c:v>-20.404730625888334</c:v>
                </c:pt>
                <c:pt idx="240" formatCode="0.0">
                  <c:v>-20.131269536033514</c:v>
                </c:pt>
                <c:pt idx="241" formatCode="0.0">
                  <c:v>-19.857700324049482</c:v>
                </c:pt>
                <c:pt idx="242" formatCode="0.0">
                  <c:v>-19.5840337899803</c:v>
                </c:pt>
                <c:pt idx="243" formatCode="0.0">
                  <c:v>-19.310280737712148</c:v>
                </c:pt>
                <c:pt idx="244" formatCode="0.0">
                  <c:v>-19.036451974546782</c:v>
                </c:pt>
                <c:pt idx="245" formatCode="0.0">
                  <c:v>-18.762558310774903</c:v>
                </c:pt>
                <c:pt idx="246" formatCode="0.0">
                  <c:v>-18.488610559249381</c:v>
                </c:pt>
                <c:pt idx="247" formatCode="0.0">
                  <c:v>-18.21461953495837</c:v>
                </c:pt>
                <c:pt idx="248" formatCode="0.0">
                  <c:v>-17.940596054598355</c:v>
                </c:pt>
                <c:pt idx="249" formatCode="0.0">
                  <c:v>-17.666550936147139</c:v>
                </c:pt>
                <c:pt idx="250" formatCode="0.0">
                  <c:v>-17.392494998436764</c:v>
                </c:pt>
                <c:pt idx="251" formatCode="0.0">
                  <c:v>-17.118439060726391</c:v>
                </c:pt>
                <c:pt idx="252" formatCode="0.0">
                  <c:v>-16.844393942275182</c:v>
                </c:pt>
                <c:pt idx="253" formatCode="0.0">
                  <c:v>-16.570370461915168</c:v>
                </c:pt>
                <c:pt idx="254" formatCode="0.0">
                  <c:v>-16.296379437624154</c:v>
                </c:pt>
                <c:pt idx="255" formatCode="0.0">
                  <c:v>-16.022431686098631</c:v>
                </c:pt>
                <c:pt idx="256" formatCode="0.0">
                  <c:v>-15.748538022326752</c:v>
                </c:pt>
                <c:pt idx="257" formatCode="0.0">
                  <c:v>-15.474709259161388</c:v>
                </c:pt>
                <c:pt idx="258" formatCode="0.0">
                  <c:v>-15.200956206893229</c:v>
                </c:pt>
                <c:pt idx="259" formatCode="0.0">
                  <c:v>-14.927289672824053</c:v>
                </c:pt>
                <c:pt idx="260" formatCode="0.0">
                  <c:v>-14.65372046084002</c:v>
                </c:pt>
                <c:pt idx="261" formatCode="0.0">
                  <c:v>-14.380259370985199</c:v>
                </c:pt>
                <c:pt idx="262" formatCode="0.0">
                  <c:v>-14.10691719903518</c:v>
                </c:pt>
                <c:pt idx="263" formatCode="0.0">
                  <c:v>-13.833704736070866</c:v>
                </c:pt>
                <c:pt idx="264" formatCode="0.0">
                  <c:v>-13.560632768052487</c:v>
                </c:pt>
                <c:pt idx="265" formatCode="0.0">
                  <c:v>-13.287712075393765</c:v>
                </c:pt>
                <c:pt idx="266" formatCode="0.0">
                  <c:v>-13.014953432536331</c:v>
                </c:pt>
                <c:pt idx="267" formatCode="0.0">
                  <c:v>-12.742367607524365</c:v>
                </c:pt>
                <c:pt idx="268" formatCode="0.0">
                  <c:v>-12.469965361579501</c:v>
                </c:pt>
                <c:pt idx="269" formatCode="0.0">
                  <c:v>-12.197757448675981</c:v>
                </c:pt>
                <c:pt idx="270" formatCode="0.0">
                  <c:v>-11.925754615116105</c:v>
                </c:pt>
                <c:pt idx="271" formatCode="0.0">
                  <c:v>-11.653967599106005</c:v>
                </c:pt>
                <c:pt idx="272" formatCode="0.0">
                  <c:v>-11.382407130331698</c:v>
                </c:pt>
                <c:pt idx="273" formatCode="0.0">
                  <c:v>-11.111083929535509</c:v>
                </c:pt>
                <c:pt idx="274" formatCode="0.0">
                  <c:v>-10.840008708092819</c:v>
                </c:pt>
                <c:pt idx="275" formatCode="0.0">
                  <c:v>-10.569192167589218</c:v>
                </c:pt>
                <c:pt idx="276" formatCode="0.0">
                  <c:v>-10.298644999398016</c:v>
                </c:pt>
                <c:pt idx="277" formatCode="0.0">
                  <c:v>-10.028377884258154</c:v>
                </c:pt>
                <c:pt idx="278" formatCode="0.0">
                  <c:v>-9.7584014918525757</c:v>
                </c:pt>
                <c:pt idx="279" formatCode="0.0">
                  <c:v>-9.4887264803869744</c:v>
                </c:pt>
                <c:pt idx="280" formatCode="0.0">
                  <c:v>-9.2193634961690432</c:v>
                </c:pt>
                <c:pt idx="281" formatCode="0.0">
                  <c:v>-8.9503231731881847</c:v>
                </c:pt>
                <c:pt idx="282" formatCode="0.0">
                  <c:v>-8.6816161326956678</c:v>
                </c:pt>
                <c:pt idx="283" formatCode="0.0">
                  <c:v>-8.4132529827853606</c:v>
                </c:pt>
                <c:pt idx="284" formatCode="0.0">
                  <c:v>-8.145244317974905</c:v>
                </c:pt>
                <c:pt idx="285" formatCode="0.0">
                  <c:v>-7.8776007187874866</c:v>
                </c:pt>
                <c:pt idx="286" formatCode="0.0">
                  <c:v>-7.6103327513341164</c:v>
                </c:pt>
                <c:pt idx="287" formatCode="0.0">
                  <c:v>-7.3434509668965209</c:v>
                </c:pt>
                <c:pt idx="288" formatCode="0.0">
                  <c:v>-7.0769659015105688</c:v>
                </c:pt>
                <c:pt idx="289" formatCode="0.0">
                  <c:v>-6.8108880755503485</c:v>
                </c:pt>
                <c:pt idx="290" formatCode="0.0">
                  <c:v>-6.5452279933128334</c:v>
                </c:pt>
                <c:pt idx="291" formatCode="0.0">
                  <c:v>-6.2799961426031814</c:v>
                </c:pt>
                <c:pt idx="292" formatCode="0.0">
                  <c:v>-6.0152029943207133</c:v>
                </c:pt>
                <c:pt idx="293" formatCode="0.0">
                  <c:v>-5.7508590020455239</c:v>
                </c:pt>
                <c:pt idx="294" formatCode="0.0">
                  <c:v>-5.4869746016257954</c:v>
                </c:pt>
                <c:pt idx="295" formatCode="0.0">
                  <c:v>-5.2235602107658217</c:v>
                </c:pt>
                <c:pt idx="296" formatCode="0.0">
                  <c:v>-4.9606262286147107</c:v>
                </c:pt>
                <c:pt idx="297" formatCode="0.0">
                  <c:v>-4.6981830353558616</c:v>
                </c:pt>
                <c:pt idx="298" formatCode="0.0">
                  <c:v>-4.4362409917971704</c:v>
                </c:pt>
                <c:pt idx="299" formatCode="0.0">
                  <c:v>-4.1748104389620018</c:v>
                </c:pt>
                <c:pt idx="300" formatCode="0.0">
                  <c:v>-3.913901697680942</c:v>
                </c:pt>
                <c:pt idx="301" formatCode="0.0">
                  <c:v>-3.6535250681843476</c:v>
                </c:pt>
                <c:pt idx="302" formatCode="0.0">
                  <c:v>-3.3936908296957129</c:v>
                </c:pt>
                <c:pt idx="303" formatCode="0.0">
                  <c:v>-3.1344092400258687</c:v>
                </c:pt>
                <c:pt idx="304" formatCode="0.0">
                  <c:v>-2.8756905351680158</c:v>
                </c:pt>
                <c:pt idx="305" formatCode="0.0">
                  <c:v>-2.6175449288936186</c:v>
                </c:pt>
                <c:pt idx="306" formatCode="0.0">
                  <c:v>-2.3599826123492029</c:v>
                </c:pt>
                <c:pt idx="307" formatCode="0.0">
                  <c:v>-2.1030137536540021</c:v>
                </c:pt>
                <c:pt idx="308" formatCode="0.0">
                  <c:v>-1.8466484974985651</c:v>
                </c:pt>
                <c:pt idx="309" formatCode="0.0">
                  <c:v>-1.5908969647442299</c:v>
                </c:pt>
                <c:pt idx="310" formatCode="0.0">
                  <c:v>-1.335769252023596</c:v>
                </c:pt>
                <c:pt idx="311" formatCode="0.0">
                  <c:v>-1.0812754313419111</c:v>
                </c:pt>
                <c:pt idx="312" formatCode="0.0">
                  <c:v>-0.82742554967945381</c:v>
                </c:pt>
                <c:pt idx="313" formatCode="0.0">
                  <c:v>-0.57422962859489246</c:v>
                </c:pt>
                <c:pt idx="314" formatCode="0.0">
                  <c:v>-0.32169766382964943</c:v>
                </c:pt>
                <c:pt idx="315" formatCode="0.0">
                  <c:v>-6.9839624913292653E-2</c:v>
                </c:pt>
                <c:pt idx="316" formatCode="0.0">
                  <c:v>0.18133454523005813</c:v>
                </c:pt>
                <c:pt idx="317" formatCode="0.0">
                  <c:v>0.43181493067424276</c:v>
                </c:pt>
                <c:pt idx="318" formatCode="0.0">
                  <c:v>0.68159164288252683</c:v>
                </c:pt>
                <c:pt idx="319" formatCode="0.0">
                  <c:v>0.93065482109800979</c:v>
                </c:pt>
                <c:pt idx="320" formatCode="0.0">
                  <c:v>1.1789946327328737</c:v>
                </c:pt>
                <c:pt idx="321" formatCode="0.0">
                  <c:v>1.4266012737565814</c:v>
                </c:pt>
                <c:pt idx="322" formatCode="0.0">
                  <c:v>1.6734649690829182</c:v>
                </c:pt>
                <c:pt idx="323" formatCode="0.0">
                  <c:v>1.9195759729558901</c:v>
                </c:pt>
                <c:pt idx="324" formatCode="0.0">
                  <c:v>2.1649245693344739</c:v>
                </c:pt>
                <c:pt idx="325" formatCode="0.0">
                  <c:v>2.4095010722761896</c:v>
                </c:pt>
                <c:pt idx="326" formatCode="0.0">
                  <c:v>2.653295826319475</c:v>
                </c:pt>
                <c:pt idx="327" formatCode="0.0">
                  <c:v>2.8962992068648958</c:v>
                </c:pt>
                <c:pt idx="328" formatCode="0.0">
                  <c:v>3.1385016205550724</c:v>
                </c:pt>
                <c:pt idx="329" formatCode="0.0">
                  <c:v>3.3798935056534245</c:v>
                </c:pt>
                <c:pt idx="330" formatCode="0.0">
                  <c:v>3.6204653324216625</c:v>
                </c:pt>
                <c:pt idx="331" formatCode="0.0">
                  <c:v>3.8602076034959936</c:v>
                </c:pt>
                <c:pt idx="332" formatCode="0.0">
                  <c:v>4.09911085426205</c:v>
                </c:pt>
                <c:pt idx="333" formatCode="0.0">
                  <c:v>4.3371656532285705</c:v>
                </c:pt>
                <c:pt idx="334" formatCode="0.0">
                  <c:v>4.5743626023996988</c:v>
                </c:pt>
                <c:pt idx="335" formatCode="0.0">
                  <c:v>4.8106923376460289</c:v>
                </c:pt>
                <c:pt idx="336" formatCode="0.0">
                  <c:v>5.0461455290742769</c:v>
                </c:pt>
                <c:pt idx="337" formatCode="0.0">
                  <c:v>5.2807128813956092</c:v>
                </c:pt>
                <c:pt idx="338" formatCode="0.0">
                  <c:v>5.5143851342925965</c:v>
                </c:pt>
                <c:pt idx="339" formatCode="0.0">
                  <c:v>5.7471530627848004</c:v>
                </c:pt>
                <c:pt idx="340" formatCode="0.0">
                  <c:v>5.9790074775929734</c:v>
                </c:pt>
                <c:pt idx="341" formatCode="0.0">
                  <c:v>6.209939225501814</c:v>
                </c:pt>
                <c:pt idx="342" formatCode="0.0">
                  <c:v>6.4399391897213327</c:v>
                </c:pt>
                <c:pt idx="343" formatCode="0.0">
                  <c:v>6.6689982902467699</c:v>
                </c:pt>
                <c:pt idx="344" formatCode="0.0">
                  <c:v>6.8971074842170452</c:v>
                </c:pt>
                <c:pt idx="345" formatCode="0.0">
                  <c:v>7.1242577662717608</c:v>
                </c:pt>
                <c:pt idx="346" formatCode="0.0">
                  <c:v>7.350440168906732</c:v>
                </c:pt>
                <c:pt idx="347" formatCode="0.0">
                  <c:v>7.5756457628279916</c:v>
                </c:pt>
                <c:pt idx="348" formatCode="0.0">
                  <c:v>7.7998656573043013</c:v>
                </c:pt>
                <c:pt idx="349" formatCode="0.0">
                  <c:v>8.0230910005181535</c:v>
                </c:pt>
                <c:pt idx="350" formatCode="0.0">
                  <c:v>8.2453129799152158</c:v>
                </c:pt>
                <c:pt idx="351" formatCode="0.0">
                  <c:v>8.4665228225522533</c:v>
                </c:pt>
                <c:pt idx="352" formatCode="0.0">
                  <c:v>8.6867117954434487</c:v>
                </c:pt>
                <c:pt idx="353" formatCode="0.0">
                  <c:v>8.9058712059051732</c:v>
                </c:pt>
                <c:pt idx="354" formatCode="0.0">
                  <c:v>9.1239924018991729</c:v>
                </c:pt>
                <c:pt idx="355" formatCode="0.0">
                  <c:v>9.3410667723741039</c:v>
                </c:pt>
                <c:pt idx="356" formatCode="0.0">
                  <c:v>9.5570857476055124</c:v>
                </c:pt>
                <c:pt idx="357" formatCode="0.0">
                  <c:v>9.7720407995341336</c:v>
                </c:pt>
                <c:pt idx="358" formatCode="0.0">
                  <c:v>9.985923442102596</c:v>
                </c:pt>
                <c:pt idx="359" formatCode="0.0">
                  <c:v>10.198725231590386</c:v>
                </c:pt>
                <c:pt idx="360" formatCode="0.0">
                  <c:v>10.410437766947227</c:v>
                </c:pt>
                <c:pt idx="361" formatCode="0.0">
                  <c:v>10.621052690124735</c:v>
                </c:pt>
                <c:pt idx="362" formatCode="0.0">
                  <c:v>10.830561686406378</c:v>
                </c:pt>
                <c:pt idx="363" formatCode="0.0">
                  <c:v>11.038956484735722</c:v>
                </c:pt>
                <c:pt idx="364" formatCode="0.0">
                  <c:v>11.246228858042944</c:v>
                </c:pt>
                <c:pt idx="365" formatCode="0.0">
                  <c:v>11.452370623569667</c:v>
                </c:pt>
                <c:pt idx="366" formatCode="0.0">
                  <c:v>11.657373643191955</c:v>
                </c:pt>
                <c:pt idx="367" formatCode="0.0">
                  <c:v>11.86122982374161</c:v>
                </c:pt>
                <c:pt idx="368" formatCode="0.0">
                  <c:v>12.063931117325682</c:v>
                </c:pt>
                <c:pt idx="369" formatCode="0.0">
                  <c:v>12.265469521644192</c:v>
                </c:pt>
                <c:pt idx="370" formatCode="0.0">
                  <c:v>12.465837080306011</c:v>
                </c:pt>
                <c:pt idx="371" formatCode="0.0">
                  <c:v>12.665025883143022</c:v>
                </c:pt>
                <c:pt idx="372" formatCode="0.0">
                  <c:v>12.863028066522343</c:v>
                </c:pt>
                <c:pt idx="373" formatCode="0.0">
                  <c:v>13.059835813656813</c:v>
                </c:pt>
                <c:pt idx="374" formatCode="0.0">
                  <c:v>13.255441354913565</c:v>
                </c:pt>
                <c:pt idx="375" formatCode="0.0">
                  <c:v>13.449836968120762</c:v>
                </c:pt>
                <c:pt idx="376" formatCode="0.0">
                  <c:v>13.643014978872442</c:v>
                </c:pt>
                <c:pt idx="377" formatCode="0.0">
                  <c:v>13.83496776083153</c:v>
                </c:pt>
                <c:pt idx="378" formatCode="0.0">
                  <c:v>14.025687736030859</c:v>
                </c:pt>
                <c:pt idx="379" formatCode="0.0">
                  <c:v>14.215167375172379</c:v>
                </c:pt>
                <c:pt idx="380" formatCode="0.0">
                  <c:v>14.403399197924376</c:v>
                </c:pt>
                <c:pt idx="381" formatCode="0.0">
                  <c:v>14.59037577321679</c:v>
                </c:pt>
                <c:pt idx="382" formatCode="0.0">
                  <c:v>14.776089719534591</c:v>
                </c:pt>
                <c:pt idx="383" formatCode="0.0">
                  <c:v>14.96053370520915</c:v>
                </c:pt>
                <c:pt idx="384" formatCode="0.0">
                  <c:v>15.143700448707758</c:v>
                </c:pt>
                <c:pt idx="385" formatCode="0.0">
                  <c:v>15.325582718921012</c:v>
                </c:pt>
                <c:pt idx="386" formatCode="0.0">
                  <c:v>15.506173335448295</c:v>
                </c:pt>
                <c:pt idx="387" formatCode="0.0">
                  <c:v>15.685465168881287</c:v>
                </c:pt>
                <c:pt idx="388" formatCode="0.0">
                  <c:v>15.863451141085422</c:v>
                </c:pt>
                <c:pt idx="389" formatCode="0.0">
                  <c:v>16.040124225479261</c:v>
                </c:pt>
                <c:pt idx="390" formatCode="0.0">
                  <c:v>16.215477447311955</c:v>
                </c:pt>
                <c:pt idx="391" formatCode="0.0">
                  <c:v>16.389503883938559</c:v>
                </c:pt>
                <c:pt idx="392" formatCode="0.0">
                  <c:v>16.562196665093332</c:v>
                </c:pt>
                <c:pt idx="393" formatCode="0.0">
                  <c:v>16.733548973160975</c:v>
                </c:pt>
                <c:pt idx="394" formatCode="0.0">
                  <c:v>16.903554043445766</c:v>
                </c:pt>
                <c:pt idx="395" formatCode="0.0">
                  <c:v>17.072205164438621</c:v>
                </c:pt>
                <c:pt idx="396" formatCode="0.0">
                  <c:v>17.239495678082072</c:v>
                </c:pt>
                <c:pt idx="397" formatCode="0.0">
                  <c:v>17.405418980033076</c:v>
                </c:pt>
                <c:pt idx="398" formatCode="0.0">
                  <c:v>17.569968519923783</c:v>
                </c:pt>
                <c:pt idx="399" formatCode="0.0">
                  <c:v>17.733137801620106</c:v>
                </c:pt>
                <c:pt idx="400" formatCode="0.0">
                  <c:v>17.894920383478208</c:v>
                </c:pt>
                <c:pt idx="401" formatCode="0.0">
                  <c:v>18.055309878598763</c:v>
                </c:pt>
                <c:pt idx="402" formatCode="0.0">
                  <c:v>18.214299955079142</c:v>
                </c:pt>
                <c:pt idx="403" formatCode="0.0">
                  <c:v>18.371884336263349</c:v>
                </c:pt>
                <c:pt idx="404" formatCode="0.0">
                  <c:v>18.528056800989845</c:v>
                </c:pt>
                <c:pt idx="405" formatCode="0.0">
                  <c:v>18.682811183837146</c:v>
                </c:pt>
                <c:pt idx="406" formatCode="0.0">
                  <c:v>18.836141375367173</c:v>
                </c:pt>
                <c:pt idx="407" formatCode="0.0">
                  <c:v>18.988041322366541</c:v>
                </c:pt>
                <c:pt idx="408" formatCode="0.0">
                  <c:v>19.138505028085412</c:v>
                </c:pt>
                <c:pt idx="409" formatCode="0.0">
                  <c:v>19.287526552474326</c:v>
                </c:pt>
                <c:pt idx="410" formatCode="0.0">
                  <c:v>19.435100012418669</c:v>
                </c:pt>
                <c:pt idx="411" formatCode="0.0">
                  <c:v>19.581219581970927</c:v>
                </c:pt>
                <c:pt idx="412" formatCode="0.0">
                  <c:v>19.725879492580692</c:v>
                </c:pt>
                <c:pt idx="413" formatCode="0.0">
                  <c:v>19.869074033322388</c:v>
                </c:pt>
                <c:pt idx="414" formatCode="0.0">
                  <c:v>20.010797551120731</c:v>
                </c:pt>
                <c:pt idx="415" formatCode="0.0">
                  <c:v>20.151044450973917</c:v>
                </c:pt>
                <c:pt idx="416" formatCode="0.0">
                  <c:v>20.289809196174485</c:v>
                </c:pt>
                <c:pt idx="417" formatCode="0.0">
                  <c:v>20.427086308527869</c:v>
                </c:pt>
                <c:pt idx="418" formatCode="0.0">
                  <c:v>20.562870368568767</c:v>
                </c:pt>
                <c:pt idx="419" formatCode="0.0">
                  <c:v>20.697156015774965</c:v>
                </c:pt>
                <c:pt idx="420" formatCode="0.0">
                  <c:v>20.829937948779044</c:v>
                </c:pt>
                <c:pt idx="421" formatCode="0.0">
                  <c:v>20.961210925577667</c:v>
                </c:pt>
                <c:pt idx="422" formatCode="0.0">
                  <c:v>21.090969763738467</c:v>
                </c:pt>
                <c:pt idx="423" formatCode="0.0">
                  <c:v>21.219209340604706</c:v>
                </c:pt>
                <c:pt idx="424" formatCode="0.0">
                  <c:v>21.345924593497465</c:v>
                </c:pt>
                <c:pt idx="425" formatCode="0.0">
                  <c:v>21.471110519915534</c:v>
                </c:pt>
                <c:pt idx="426" formatCode="0.0">
                  <c:v>21.594762177732893</c:v>
                </c:pt>
                <c:pt idx="427" formatCode="0.0">
                  <c:v>21.716874685393808</c:v>
                </c:pt>
                <c:pt idx="428" formatCode="0.0">
                  <c:v>21.837443222105577</c:v>
                </c:pt>
                <c:pt idx="429" formatCode="0.0">
                  <c:v>21.956463028028814</c:v>
                </c:pt>
                <c:pt idx="430" formatCode="0.0">
                  <c:v>22.073929404465371</c:v>
                </c:pt>
                <c:pt idx="431" formatCode="0.0">
                  <c:v>22.18983771404384</c:v>
                </c:pt>
                <c:pt idx="432" formatCode="0.0">
                  <c:v>22.304183380902639</c:v>
                </c:pt>
                <c:pt idx="433" formatCode="0.0">
                  <c:v>22.416961890870613</c:v>
                </c:pt>
                <c:pt idx="434" formatCode="0.0">
                  <c:v>22.528168791645314</c:v>
                </c:pt>
                <c:pt idx="435" formatCode="0.0">
                  <c:v>22.637799692968699</c:v>
                </c:pt>
                <c:pt idx="436" formatCode="0.0">
                  <c:v>22.745850266800527</c:v>
                </c:pt>
                <c:pt idx="437" formatCode="0.0">
                  <c:v>22.852316247489121</c:v>
                </c:pt>
                <c:pt idx="438" formatCode="0.0">
                  <c:v>22.957193431939885</c:v>
                </c:pt>
                <c:pt idx="439" formatCode="0.0">
                  <c:v>23.060477679781158</c:v>
                </c:pt>
                <c:pt idx="440" formatCode="0.0">
                  <c:v>23.162164913527675</c:v>
                </c:pt>
                <c:pt idx="441" formatCode="0.0">
                  <c:v>23.262251118741563</c:v>
                </c:pt>
                <c:pt idx="442" formatCode="0.0">
                  <c:v>23.360732344190822</c:v>
                </c:pt>
                <c:pt idx="443" formatCode="0.0">
                  <c:v>23.457604702005305</c:v>
                </c:pt>
                <c:pt idx="444" formatCode="0.0">
                  <c:v>23.552864367830178</c:v>
                </c:pt>
                <c:pt idx="445" formatCode="0.0">
                  <c:v>23.646507580976966</c:v>
                </c:pt>
                <c:pt idx="446" formatCode="0.0">
                  <c:v>23.738530644571938</c:v>
                </c:pt>
                <c:pt idx="447" formatCode="0.0">
                  <c:v>23.828929925702131</c:v>
                </c:pt>
                <c:pt idx="448" formatCode="0.0">
                  <c:v>23.917701855558686</c:v>
                </c:pt>
                <c:pt idx="449" formatCode="0.0">
                  <c:v>24.004842929577851</c:v>
                </c:pt>
                <c:pt idx="450" formatCode="0.0">
                  <c:v>24.090349707579204</c:v>
                </c:pt>
                <c:pt idx="451" formatCode="0.0">
                  <c:v>24.174218813901575</c:v>
                </c:pt>
                <c:pt idx="452" formatCode="0.0">
                  <c:v>24.256446937536253</c:v>
                </c:pt>
                <c:pt idx="453" formatCode="0.0">
                  <c:v>24.337030832257696</c:v>
                </c:pt>
                <c:pt idx="454" formatCode="0.0">
                  <c:v>24.415967316751754</c:v>
                </c:pt>
                <c:pt idx="455" formatCode="0.0">
                  <c:v>24.493253274741146</c:v>
                </c:pt>
                <c:pt idx="456" formatCode="0.0">
                  <c:v>24.568885655108616</c:v>
                </c:pt>
                <c:pt idx="457" formatCode="0.0">
                  <c:v>24.642861472017263</c:v>
                </c:pt>
                <c:pt idx="458" formatCode="0.0">
                  <c:v>24.715177805028524</c:v>
                </c:pt>
                <c:pt idx="459" formatCode="0.0">
                  <c:v>24.785831799217391</c:v>
                </c:pt>
                <c:pt idx="460" formatCode="0.0">
                  <c:v>24.854820665285139</c:v>
                </c:pt>
                <c:pt idx="461" formatCode="0.0">
                  <c:v>24.922141679669487</c:v>
                </c:pt>
                <c:pt idx="462" formatCode="0.0">
                  <c:v>24.98779218465204</c:v>
                </c:pt>
                <c:pt idx="463" formatCode="0.0">
                  <c:v>25.05176958846328</c:v>
                </c:pt>
                <c:pt idx="464" formatCode="0.0">
                  <c:v>25.114071365384852</c:v>
                </c:pt>
                <c:pt idx="465" formatCode="0.0">
                  <c:v>25.174695055849284</c:v>
                </c:pt>
                <c:pt idx="466" formatCode="0.0">
                  <c:v>25.233638266537071</c:v>
                </c:pt>
                <c:pt idx="467" formatCode="0.0">
                  <c:v>25.290898670471186</c:v>
                </c:pt>
                <c:pt idx="468" formatCode="0.0">
                  <c:v>25.346474007108942</c:v>
                </c:pt>
                <c:pt idx="469" formatCode="0.0">
                  <c:v>25.40036208243118</c:v>
                </c:pt>
                <c:pt idx="470" formatCode="0.0">
                  <c:v>25.452560769028988</c:v>
                </c:pt>
                <c:pt idx="471" formatCode="0.0">
                  <c:v>25.503068006187569</c:v>
                </c:pt>
                <c:pt idx="472" formatCode="0.0">
                  <c:v>25.551881799967703</c:v>
                </c:pt>
                <c:pt idx="473" formatCode="0.0">
                  <c:v>25.599000223284378</c:v>
                </c:pt>
                <c:pt idx="474" formatCode="0.0">
                  <c:v>25.64442141598294</c:v>
                </c:pt>
                <c:pt idx="475" formatCode="0.0">
                  <c:v>25.688143584912456</c:v>
                </c:pt>
                <c:pt idx="476" formatCode="0.0">
                  <c:v>25.730165003996586</c:v>
                </c:pt>
                <c:pt idx="477" formatCode="0.0">
                  <c:v>25.77048401430163</c:v>
                </c:pt>
                <c:pt idx="478" formatCode="0.0">
                  <c:v>25.80909902410211</c:v>
                </c:pt>
                <c:pt idx="479" formatCode="0.0">
                  <c:v>25.846008508943562</c:v>
                </c:pt>
                <c:pt idx="480" formatCode="0.0">
                  <c:v>25.881211011702721</c:v>
                </c:pt>
                <c:pt idx="481" formatCode="0.0">
                  <c:v>25.91470514264504</c:v>
                </c:pt>
                <c:pt idx="482" formatCode="0.0">
                  <c:v>25.946489579479607</c:v>
                </c:pt>
                <c:pt idx="483" formatCode="0.0">
                  <c:v>25.976563067411256</c:v>
                </c:pt>
                <c:pt idx="484" formatCode="0.0">
                  <c:v>26.0049244191902</c:v>
                </c:pt>
                <c:pt idx="485" formatCode="0.0">
                  <c:v>26.031572515158803</c:v>
                </c:pt>
                <c:pt idx="486" formatCode="0.0">
                  <c:v>26.056506303295887</c:v>
                </c:pt>
                <c:pt idx="487" formatCode="0.0">
                  <c:v>26.079724799258194</c:v>
                </c:pt>
                <c:pt idx="488" formatCode="0.0">
                  <c:v>26.10122708641925</c:v>
                </c:pt>
                <c:pt idx="489" formatCode="0.0">
                  <c:v>26.121012315905567</c:v>
                </c:pt>
                <c:pt idx="490" formatCode="0.0">
                  <c:v>26.139079706630181</c:v>
                </c:pt>
                <c:pt idx="491" formatCode="0.0">
                  <c:v>26.155428545323439</c:v>
                </c:pt>
                <c:pt idx="492" formatCode="0.0">
                  <c:v>26.170058186561171</c:v>
                </c:pt>
                <c:pt idx="493" formatCode="0.0">
                  <c:v>26.182968052790191</c:v>
                </c:pt>
                <c:pt idx="494" formatCode="0.0">
                  <c:v>26.194157634351107</c:v>
                </c:pt>
                <c:pt idx="495" formatCode="0.0">
                  <c:v>26.203626489498376</c:v>
                </c:pt>
                <c:pt idx="496" formatCode="0.0">
                  <c:v>26.211374244417819</c:v>
                </c:pt>
                <c:pt idx="497" formatCode="0.0">
                  <c:v>26.217400593241337</c:v>
                </c:pt>
                <c:pt idx="498" formatCode="0.0">
                  <c:v>26.221705298058993</c:v>
                </c:pt>
                <c:pt idx="499" formatCode="0.0">
                  <c:v>26.224288188928426</c:v>
                </c:pt>
                <c:pt idx="500" formatCode="0.0">
                  <c:v>26.225149163881511</c:v>
                </c:pt>
                <c:pt idx="501" formatCode="0.0">
                  <c:v>26.22428818892844</c:v>
                </c:pt>
                <c:pt idx="502" formatCode="0.0">
                  <c:v>26.221705298059021</c:v>
                </c:pt>
                <c:pt idx="503" formatCode="0.0">
                  <c:v>26.217400593241379</c:v>
                </c:pt>
                <c:pt idx="504" formatCode="0.0">
                  <c:v>26.211374244417865</c:v>
                </c:pt>
                <c:pt idx="505" formatCode="0.0">
                  <c:v>26.20362648949844</c:v>
                </c:pt>
                <c:pt idx="506" formatCode="0.0">
                  <c:v>26.194157634351185</c:v>
                </c:pt>
                <c:pt idx="507" formatCode="0.0">
                  <c:v>26.182968052790283</c:v>
                </c:pt>
                <c:pt idx="508" formatCode="0.0">
                  <c:v>26.170058186561278</c:v>
                </c:pt>
                <c:pt idx="509" formatCode="0.0">
                  <c:v>26.155428545323552</c:v>
                </c:pt>
                <c:pt idx="510" formatCode="0.0">
                  <c:v>26.139079706630323</c:v>
                </c:pt>
                <c:pt idx="511" formatCode="0.0">
                  <c:v>26.121012315905723</c:v>
                </c:pt>
                <c:pt idx="512" formatCode="0.0">
                  <c:v>26.10122708641941</c:v>
                </c:pt>
                <c:pt idx="513" formatCode="0.0">
                  <c:v>26.079724799258369</c:v>
                </c:pt>
                <c:pt idx="514" formatCode="0.0">
                  <c:v>26.056506303296075</c:v>
                </c:pt>
                <c:pt idx="515" formatCode="0.0">
                  <c:v>26.031572515159006</c:v>
                </c:pt>
                <c:pt idx="516" formatCode="0.0">
                  <c:v>26.004924419190402</c:v>
                </c:pt>
                <c:pt idx="517" formatCode="0.0">
                  <c:v>25.976563067411483</c:v>
                </c:pt>
                <c:pt idx="518" formatCode="0.0">
                  <c:v>25.946489579479842</c:v>
                </c:pt>
                <c:pt idx="519" formatCode="0.0">
                  <c:v>25.914705142645296</c:v>
                </c:pt>
                <c:pt idx="520" formatCode="0.0">
                  <c:v>25.88121101170298</c:v>
                </c:pt>
                <c:pt idx="521" formatCode="0.0">
                  <c:v>25.846008508943836</c:v>
                </c:pt>
                <c:pt idx="522" formatCode="0.0">
                  <c:v>25.809099024102402</c:v>
                </c:pt>
                <c:pt idx="523" formatCode="0.0">
                  <c:v>25.770484014301935</c:v>
                </c:pt>
                <c:pt idx="524" formatCode="0.0">
                  <c:v>25.730165003996902</c:v>
                </c:pt>
                <c:pt idx="525" formatCode="0.0">
                  <c:v>25.688143584912794</c:v>
                </c:pt>
                <c:pt idx="526" formatCode="0.0">
                  <c:v>25.644421415983288</c:v>
                </c:pt>
                <c:pt idx="527" formatCode="0.0">
                  <c:v>25.599000223284744</c:v>
                </c:pt>
                <c:pt idx="528" formatCode="0.0">
                  <c:v>25.551881799968065</c:v>
                </c:pt>
                <c:pt idx="529" formatCode="0.0">
                  <c:v>25.503068006187949</c:v>
                </c:pt>
                <c:pt idx="530" formatCode="0.0">
                  <c:v>25.452560769029379</c:v>
                </c:pt>
                <c:pt idx="531" formatCode="0.0">
                  <c:v>25.400362082431585</c:v>
                </c:pt>
                <c:pt idx="532" formatCode="0.0">
                  <c:v>25.346474007109357</c:v>
                </c:pt>
                <c:pt idx="533" formatCode="0.0">
                  <c:v>25.29089867047162</c:v>
                </c:pt>
                <c:pt idx="534" formatCode="0.0">
                  <c:v>25.233638266537518</c:v>
                </c:pt>
                <c:pt idx="535" formatCode="0.0">
                  <c:v>25.174695055849742</c:v>
                </c:pt>
                <c:pt idx="536" formatCode="0.0">
                  <c:v>25.114071365385321</c:v>
                </c:pt>
                <c:pt idx="537" formatCode="0.0">
                  <c:v>25.05176958846377</c:v>
                </c:pt>
                <c:pt idx="538" formatCode="0.0">
                  <c:v>24.987792184652541</c:v>
                </c:pt>
                <c:pt idx="539" formatCode="0.0">
                  <c:v>24.922141679669998</c:v>
                </c:pt>
                <c:pt idx="540" formatCode="0.0">
                  <c:v>24.854820665285672</c:v>
                </c:pt>
                <c:pt idx="541" formatCode="0.0">
                  <c:v>24.785831799217924</c:v>
                </c:pt>
                <c:pt idx="542" formatCode="0.0">
                  <c:v>24.715177805029075</c:v>
                </c:pt>
                <c:pt idx="543" formatCode="0.0">
                  <c:v>24.642861472017827</c:v>
                </c:pt>
                <c:pt idx="544" formatCode="0.0">
                  <c:v>24.568885655109185</c:v>
                </c:pt>
                <c:pt idx="545" formatCode="0.0">
                  <c:v>24.49325327474174</c:v>
                </c:pt>
                <c:pt idx="546" formatCode="0.0">
                  <c:v>24.415967316752351</c:v>
                </c:pt>
                <c:pt idx="547" formatCode="0.0">
                  <c:v>24.337030832258318</c:v>
                </c:pt>
                <c:pt idx="548" formatCode="0.0">
                  <c:v>24.256446937536875</c:v>
                </c:pt>
                <c:pt idx="549" formatCode="0.0">
                  <c:v>24.174218813902215</c:v>
                </c:pt>
                <c:pt idx="550" formatCode="0.0">
                  <c:v>24.090349707579854</c:v>
                </c:pt>
                <c:pt idx="551" formatCode="0.0">
                  <c:v>24.004842929578516</c:v>
                </c:pt>
                <c:pt idx="552" formatCode="0.0">
                  <c:v>23.917701855559372</c:v>
                </c:pt>
                <c:pt idx="553" formatCode="0.0">
                  <c:v>23.828929925702816</c:v>
                </c:pt>
                <c:pt idx="554" formatCode="0.0">
                  <c:v>23.738530644572641</c:v>
                </c:pt>
                <c:pt idx="555" formatCode="0.0">
                  <c:v>23.646507580977683</c:v>
                </c:pt>
                <c:pt idx="556" formatCode="0.0">
                  <c:v>23.552864367830907</c:v>
                </c:pt>
                <c:pt idx="557" formatCode="0.0">
                  <c:v>23.457604702006041</c:v>
                </c:pt>
                <c:pt idx="558" formatCode="0.0">
                  <c:v>23.360732344191582</c:v>
                </c:pt>
                <c:pt idx="559" formatCode="0.0">
                  <c:v>23.262251118742324</c:v>
                </c:pt>
                <c:pt idx="560" formatCode="0.0">
                  <c:v>23.162164913528454</c:v>
                </c:pt>
                <c:pt idx="561" formatCode="0.0">
                  <c:v>23.060477679781947</c:v>
                </c:pt>
                <c:pt idx="562" formatCode="0.0">
                  <c:v>22.957193431940688</c:v>
                </c:pt>
                <c:pt idx="563" formatCode="0.0">
                  <c:v>22.852316247489938</c:v>
                </c:pt>
                <c:pt idx="564" formatCode="0.0">
                  <c:v>22.745850266801348</c:v>
                </c:pt>
                <c:pt idx="565" formatCode="0.0">
                  <c:v>22.637799692969537</c:v>
                </c:pt>
                <c:pt idx="566" formatCode="0.0">
                  <c:v>22.52816879164617</c:v>
                </c:pt>
                <c:pt idx="567" formatCode="0.0">
                  <c:v>22.416961890871477</c:v>
                </c:pt>
                <c:pt idx="568" formatCode="0.0">
                  <c:v>22.304183380903506</c:v>
                </c:pt>
                <c:pt idx="569" formatCode="0.0">
                  <c:v>22.189837714044724</c:v>
                </c:pt>
                <c:pt idx="570" formatCode="0.0">
                  <c:v>22.073929404466263</c:v>
                </c:pt>
                <c:pt idx="571" formatCode="0.0">
                  <c:v>21.956463028029724</c:v>
                </c:pt>
                <c:pt idx="572" formatCode="0.0">
                  <c:v>21.837443222106501</c:v>
                </c:pt>
                <c:pt idx="573" formatCode="0.0">
                  <c:v>21.716874685394743</c:v>
                </c:pt>
                <c:pt idx="574" formatCode="0.0">
                  <c:v>21.594762177733834</c:v>
                </c:pt>
                <c:pt idx="575" formatCode="0.0">
                  <c:v>21.471110519916493</c:v>
                </c:pt>
                <c:pt idx="576" formatCode="0.0">
                  <c:v>21.345924593498427</c:v>
                </c:pt>
                <c:pt idx="577" formatCode="0.0">
                  <c:v>21.219209340605691</c:v>
                </c:pt>
                <c:pt idx="578" formatCode="0.0">
                  <c:v>21.090969763739466</c:v>
                </c:pt>
                <c:pt idx="579" formatCode="0.0">
                  <c:v>20.961210925578673</c:v>
                </c:pt>
                <c:pt idx="580" formatCode="0.0">
                  <c:v>20.829937948780064</c:v>
                </c:pt>
                <c:pt idx="581" formatCode="0.0">
                  <c:v>20.697156015775988</c:v>
                </c:pt>
                <c:pt idx="582" formatCode="0.0">
                  <c:v>20.562870368569804</c:v>
                </c:pt>
                <c:pt idx="583" formatCode="0.0">
                  <c:v>20.427086308528924</c:v>
                </c:pt>
                <c:pt idx="584" formatCode="0.0">
                  <c:v>20.28980919617554</c:v>
                </c:pt>
                <c:pt idx="585" formatCode="0.0">
                  <c:v>20.15104445097499</c:v>
                </c:pt>
                <c:pt idx="586" formatCode="0.0">
                  <c:v>20.010797551121819</c:v>
                </c:pt>
                <c:pt idx="587" formatCode="0.0">
                  <c:v>19.869074033323489</c:v>
                </c:pt>
                <c:pt idx="588" formatCode="0.0">
                  <c:v>19.725879492581797</c:v>
                </c:pt>
                <c:pt idx="589" formatCode="0.0">
                  <c:v>19.58121958197205</c:v>
                </c:pt>
                <c:pt idx="590" formatCode="0.0">
                  <c:v>19.435100012419802</c:v>
                </c:pt>
                <c:pt idx="591" formatCode="0.0">
                  <c:v>19.28752655247547</c:v>
                </c:pt>
                <c:pt idx="592" formatCode="0.0">
                  <c:v>19.13850502808657</c:v>
                </c:pt>
                <c:pt idx="593" formatCode="0.0">
                  <c:v>18.9880413223677</c:v>
                </c:pt>
                <c:pt idx="594" formatCode="0.0">
                  <c:v>18.836141375368349</c:v>
                </c:pt>
                <c:pt idx="595" formatCode="0.0">
                  <c:v>18.682811183838325</c:v>
                </c:pt>
                <c:pt idx="596" formatCode="0.0">
                  <c:v>18.528056800991045</c:v>
                </c:pt>
                <c:pt idx="597" formatCode="0.0">
                  <c:v>18.371884336264557</c:v>
                </c:pt>
                <c:pt idx="598" formatCode="0.0">
                  <c:v>18.21429995508036</c:v>
                </c:pt>
                <c:pt idx="599" formatCode="0.0">
                  <c:v>18.055309878599996</c:v>
                </c:pt>
                <c:pt idx="600" formatCode="0.0">
                  <c:v>17.894920383479452</c:v>
                </c:pt>
                <c:pt idx="601" formatCode="0.0">
                  <c:v>17.733137801621364</c:v>
                </c:pt>
                <c:pt idx="602" formatCode="0.0">
                  <c:v>17.569968519925041</c:v>
                </c:pt>
                <c:pt idx="603" formatCode="0.0">
                  <c:v>17.405418980034348</c:v>
                </c:pt>
                <c:pt idx="604" formatCode="0.0">
                  <c:v>17.239495678083351</c:v>
                </c:pt>
                <c:pt idx="605" formatCode="0.0">
                  <c:v>17.072205164439914</c:v>
                </c:pt>
                <c:pt idx="606" formatCode="0.0">
                  <c:v>16.903554043447066</c:v>
                </c:pt>
                <c:pt idx="607" formatCode="0.0">
                  <c:v>16.733548973162282</c:v>
                </c:pt>
                <c:pt idx="608" formatCode="0.0">
                  <c:v>16.562196665094653</c:v>
                </c:pt>
                <c:pt idx="609" formatCode="0.0">
                  <c:v>16.389503883939891</c:v>
                </c:pt>
                <c:pt idx="610" formatCode="0.0">
                  <c:v>16.215477447313301</c:v>
                </c:pt>
                <c:pt idx="611" formatCode="0.0">
                  <c:v>16.040124225480621</c:v>
                </c:pt>
                <c:pt idx="612" formatCode="0.0">
                  <c:v>15.863451141086783</c:v>
                </c:pt>
                <c:pt idx="613" formatCode="0.0">
                  <c:v>15.685465168882665</c:v>
                </c:pt>
                <c:pt idx="614" formatCode="0.0">
                  <c:v>15.506173335449683</c:v>
                </c:pt>
                <c:pt idx="615" formatCode="0.0">
                  <c:v>15.325582718922412</c:v>
                </c:pt>
                <c:pt idx="616" formatCode="0.0">
                  <c:v>15.143700448709192</c:v>
                </c:pt>
                <c:pt idx="617" formatCode="0.0">
                  <c:v>14.960533705210608</c:v>
                </c:pt>
                <c:pt idx="618" formatCode="0.0">
                  <c:v>14.77608971953606</c:v>
                </c:pt>
                <c:pt idx="619" formatCode="0.0">
                  <c:v>14.590375773218293</c:v>
                </c:pt>
                <c:pt idx="620" formatCode="0.0">
                  <c:v>14.403399197925895</c:v>
                </c:pt>
                <c:pt idx="621" formatCode="0.0">
                  <c:v>14.215167375173925</c:v>
                </c:pt>
                <c:pt idx="622" formatCode="0.0">
                  <c:v>14.025687736032429</c:v>
                </c:pt>
                <c:pt idx="623" formatCode="0.0">
                  <c:v>13.834967760833123</c:v>
                </c:pt>
                <c:pt idx="624" formatCode="0.0">
                  <c:v>13.643014978874064</c:v>
                </c:pt>
                <c:pt idx="625" formatCode="0.0">
                  <c:v>13.449836968122403</c:v>
                </c:pt>
                <c:pt idx="626" formatCode="0.0">
                  <c:v>13.255441354915231</c:v>
                </c:pt>
                <c:pt idx="627" formatCode="0.0">
                  <c:v>13.059835813658506</c:v>
                </c:pt>
                <c:pt idx="628" formatCode="0.0">
                  <c:v>12.863028066524056</c:v>
                </c:pt>
                <c:pt idx="629" formatCode="0.0">
                  <c:v>12.665025883144761</c:v>
                </c:pt>
                <c:pt idx="630" formatCode="0.0">
                  <c:v>12.465837080307775</c:v>
                </c:pt>
                <c:pt idx="631" formatCode="0.0">
                  <c:v>12.265469521645977</c:v>
                </c:pt>
                <c:pt idx="632" formatCode="0.0">
                  <c:v>12.063931117327494</c:v>
                </c:pt>
                <c:pt idx="633" formatCode="0.0">
                  <c:v>11.861229823743443</c:v>
                </c:pt>
                <c:pt idx="634" formatCode="0.0">
                  <c:v>11.657373643193811</c:v>
                </c:pt>
                <c:pt idx="635" formatCode="0.0">
                  <c:v>11.452370623571548</c:v>
                </c:pt>
                <c:pt idx="636" formatCode="0.0">
                  <c:v>11.246228858044855</c:v>
                </c:pt>
                <c:pt idx="637" formatCode="0.0">
                  <c:v>11.038956484737657</c:v>
                </c:pt>
                <c:pt idx="638" formatCode="0.0">
                  <c:v>10.830561686408338</c:v>
                </c:pt>
                <c:pt idx="639" formatCode="0.0">
                  <c:v>10.621052690126724</c:v>
                </c:pt>
                <c:pt idx="640" formatCode="0.0">
                  <c:v>10.410437766949237</c:v>
                </c:pt>
                <c:pt idx="641" formatCode="0.0">
                  <c:v>10.19872523159242</c:v>
                </c:pt>
                <c:pt idx="642" formatCode="0.0">
                  <c:v>9.9859234421046601</c:v>
                </c:pt>
                <c:pt idx="643" formatCode="0.0">
                  <c:v>9.772040799536228</c:v>
                </c:pt>
                <c:pt idx="644" formatCode="0.0">
                  <c:v>9.557085747607621</c:v>
                </c:pt>
                <c:pt idx="645" formatCode="0.0">
                  <c:v>9.3410667723762444</c:v>
                </c:pt>
                <c:pt idx="646" formatCode="0.0">
                  <c:v>9.1239924019013348</c:v>
                </c:pt>
                <c:pt idx="647" formatCode="0.0">
                  <c:v>8.9058712059073706</c:v>
                </c:pt>
                <c:pt idx="648" formatCode="0.0">
                  <c:v>8.6867117954456674</c:v>
                </c:pt>
                <c:pt idx="649" formatCode="0.0">
                  <c:v>8.4665228225544951</c:v>
                </c:pt>
                <c:pt idx="650" formatCode="0.0">
                  <c:v>8.2453129799174842</c:v>
                </c:pt>
                <c:pt idx="651" formatCode="0.0">
                  <c:v>8.0230910005204485</c:v>
                </c:pt>
                <c:pt idx="652" formatCode="0.0">
                  <c:v>7.799865657306623</c:v>
                </c:pt>
                <c:pt idx="653" formatCode="0.0">
                  <c:v>7.5756457628303409</c:v>
                </c:pt>
                <c:pt idx="654" formatCode="0.0">
                  <c:v>7.3504401689091088</c:v>
                </c:pt>
                <c:pt idx="655" formatCode="0.0">
                  <c:v>7.1242577662741642</c:v>
                </c:pt>
                <c:pt idx="656" formatCode="0.0">
                  <c:v>6.8971074842194735</c:v>
                </c:pt>
                <c:pt idx="657" formatCode="0.0">
                  <c:v>6.6689982902492222</c:v>
                </c:pt>
                <c:pt idx="658" formatCode="0.0">
                  <c:v>6.4399391897238125</c:v>
                </c:pt>
                <c:pt idx="659" formatCode="0.0">
                  <c:v>6.2099392255043186</c:v>
                </c:pt>
                <c:pt idx="660" formatCode="0.0">
                  <c:v>5.9790074775955011</c:v>
                </c:pt>
                <c:pt idx="661" formatCode="0.0">
                  <c:v>5.7471530627873584</c:v>
                </c:pt>
                <c:pt idx="662" formatCode="0.0">
                  <c:v>5.514385134295182</c:v>
                </c:pt>
                <c:pt idx="663" formatCode="0.0">
                  <c:v>5.2807128813982231</c:v>
                </c:pt>
                <c:pt idx="664" formatCode="0.0">
                  <c:v>5.0461455290769166</c:v>
                </c:pt>
                <c:pt idx="665" formatCode="0.0">
                  <c:v>4.8106923376486943</c:v>
                </c:pt>
                <c:pt idx="666" formatCode="0.0">
                  <c:v>4.5743626024023918</c:v>
                </c:pt>
                <c:pt idx="667" formatCode="0.0">
                  <c:v>4.3371656532312848</c:v>
                </c:pt>
                <c:pt idx="668" formatCode="0.0">
                  <c:v>4.0991108542647972</c:v>
                </c:pt>
                <c:pt idx="669" formatCode="0.0">
                  <c:v>3.8602076034987651</c:v>
                </c:pt>
                <c:pt idx="670" formatCode="0.0">
                  <c:v>3.6204653324244624</c:v>
                </c:pt>
                <c:pt idx="671" formatCode="0.0">
                  <c:v>3.3798935056562525</c:v>
                </c:pt>
                <c:pt idx="672" formatCode="0.0">
                  <c:v>3.1385016205579244</c:v>
                </c:pt>
                <c:pt idx="673" formatCode="0.0">
                  <c:v>2.8962992068677771</c:v>
                </c:pt>
                <c:pt idx="674" formatCode="0.0">
                  <c:v>2.6532958263223811</c:v>
                </c:pt>
                <c:pt idx="675" formatCode="0.0">
                  <c:v>2.4095010722791166</c:v>
                </c:pt>
                <c:pt idx="676" formatCode="0.0">
                  <c:v>2.1649245693374333</c:v>
                </c:pt>
                <c:pt idx="677" formatCode="0.0">
                  <c:v>1.9195759729588742</c:v>
                </c:pt>
                <c:pt idx="678" formatCode="0.0">
                  <c:v>1.6734649690859305</c:v>
                </c:pt>
                <c:pt idx="679" formatCode="0.0">
                  <c:v>1.426601273759619</c:v>
                </c:pt>
                <c:pt idx="680" formatCode="0.0">
                  <c:v>1.178994632735936</c:v>
                </c:pt>
                <c:pt idx="681" formatCode="0.0">
                  <c:v>0.93065482110110065</c:v>
                </c:pt>
                <c:pt idx="682" formatCode="0.0">
                  <c:v>0.681591642885646</c:v>
                </c:pt>
                <c:pt idx="683" formatCode="0.0">
                  <c:v>0.43181493067738336</c:v>
                </c:pt>
                <c:pt idx="684" formatCode="0.0">
                  <c:v>0.18133454523322715</c:v>
                </c:pt>
                <c:pt idx="685" formatCode="0.0">
                  <c:v>-6.983962491009521E-2</c:v>
                </c:pt>
                <c:pt idx="686" formatCode="0.0">
                  <c:v>-0.32169766382642706</c:v>
                </c:pt>
                <c:pt idx="687" formatCode="0.0">
                  <c:v>-0.57422962859164528</c:v>
                </c:pt>
                <c:pt idx="688" formatCode="0.0">
                  <c:v>-0.8274255496761781</c:v>
                </c:pt>
                <c:pt idx="689" formatCode="0.0">
                  <c:v>-1.0812754313386108</c:v>
                </c:pt>
                <c:pt idx="690" formatCode="0.0">
                  <c:v>-1.3357692520202666</c:v>
                </c:pt>
                <c:pt idx="691" formatCode="0.0">
                  <c:v>-1.5908969647408744</c:v>
                </c:pt>
                <c:pt idx="692" formatCode="0.0">
                  <c:v>-1.8466484974951829</c:v>
                </c:pt>
                <c:pt idx="693" formatCode="0.0">
                  <c:v>-2.1030137536505951</c:v>
                </c:pt>
                <c:pt idx="694" formatCode="0.0">
                  <c:v>-2.3599826123457674</c:v>
                </c:pt>
                <c:pt idx="695" formatCode="0.0">
                  <c:v>-2.61754492889016</c:v>
                </c:pt>
                <c:pt idx="696" formatCode="0.0">
                  <c:v>-2.8756905351645288</c:v>
                </c:pt>
                <c:pt idx="697" formatCode="0.0">
                  <c:v>-3.1344092400223582</c:v>
                </c:pt>
                <c:pt idx="698" formatCode="0.0">
                  <c:v>-3.3936908296921762</c:v>
                </c:pt>
                <c:pt idx="699" formatCode="0.0">
                  <c:v>-3.6535250681807816</c:v>
                </c:pt>
                <c:pt idx="700" formatCode="0.0">
                  <c:v>-3.9139016976773533</c:v>
                </c:pt>
                <c:pt idx="701" formatCode="0.0">
                  <c:v>-4.1748104389583869</c:v>
                </c:pt>
                <c:pt idx="702" formatCode="0.0">
                  <c:v>-4.4362409917935306</c:v>
                </c:pt>
                <c:pt idx="703" formatCode="0.0">
                  <c:v>-4.6981830353521943</c:v>
                </c:pt>
                <c:pt idx="704" formatCode="0.0">
                  <c:v>-4.9606262286110177</c:v>
                </c:pt>
                <c:pt idx="705" formatCode="0.0">
                  <c:v>-5.2235602107621055</c:v>
                </c:pt>
                <c:pt idx="706" formatCode="0.0">
                  <c:v>-5.4869746016220553</c:v>
                </c:pt>
                <c:pt idx="707" formatCode="0.0">
                  <c:v>-5.7508590020417554</c:v>
                </c:pt>
                <c:pt idx="708" formatCode="0.0">
                  <c:v>-6.0152029943169181</c:v>
                </c:pt>
                <c:pt idx="709" formatCode="0.0">
                  <c:v>-6.279996142599364</c:v>
                </c:pt>
                <c:pt idx="710" formatCode="0.0">
                  <c:v>-6.5452279933089894</c:v>
                </c:pt>
                <c:pt idx="711" formatCode="0.0">
                  <c:v>-6.8108880755464813</c:v>
                </c:pt>
                <c:pt idx="712" formatCode="0.0">
                  <c:v>-7.0769659015066777</c:v>
                </c:pt>
                <c:pt idx="713" formatCode="0.0">
                  <c:v>-7.3434509668926014</c:v>
                </c:pt>
                <c:pt idx="714" formatCode="0.0">
                  <c:v>-7.6103327513301746</c:v>
                </c:pt>
                <c:pt idx="715" formatCode="0.0">
                  <c:v>-7.8776007187835191</c:v>
                </c:pt>
                <c:pt idx="716" formatCode="0.0">
                  <c:v>-8.1452443179709153</c:v>
                </c:pt>
                <c:pt idx="717" formatCode="0.0">
                  <c:v>-8.4132529827813443</c:v>
                </c:pt>
                <c:pt idx="718" formatCode="0.0">
                  <c:v>-8.6816161326916319</c:v>
                </c:pt>
                <c:pt idx="719" formatCode="0.0">
                  <c:v>-8.9503231731841204</c:v>
                </c:pt>
                <c:pt idx="720" formatCode="0.0">
                  <c:v>-9.2193634961649593</c:v>
                </c:pt>
                <c:pt idx="721" formatCode="0.0">
                  <c:v>-9.4887264803828621</c:v>
                </c:pt>
                <c:pt idx="722" formatCode="0.0">
                  <c:v>-9.7584014918484385</c:v>
                </c:pt>
                <c:pt idx="723" formatCode="0.0">
                  <c:v>-10.028377884253995</c:v>
                </c:pt>
                <c:pt idx="724" formatCode="0.0">
                  <c:v>-10.298644999393831</c:v>
                </c:pt>
                <c:pt idx="725" formatCode="0.0">
                  <c:v>-10.569192167585012</c:v>
                </c:pt>
                <c:pt idx="726" formatCode="0.0">
                  <c:v>-10.84000870808859</c:v>
                </c:pt>
                <c:pt idx="727" formatCode="0.0">
                  <c:v>-11.111083929531258</c:v>
                </c:pt>
                <c:pt idx="728" formatCode="0.0">
                  <c:v>-11.382407130327428</c:v>
                </c:pt>
                <c:pt idx="729" formatCode="0.0">
                  <c:v>-11.653967599101707</c:v>
                </c:pt>
                <c:pt idx="730" formatCode="0.0">
                  <c:v>-11.925754615111785</c:v>
                </c:pt>
                <c:pt idx="731" formatCode="0.0">
                  <c:v>-12.197757448671632</c:v>
                </c:pt>
                <c:pt idx="732" formatCode="0.0">
                  <c:v>-12.469965361575133</c:v>
                </c:pt>
                <c:pt idx="733" formatCode="0.0">
                  <c:v>-12.742367607519979</c:v>
                </c:pt>
                <c:pt idx="734" formatCode="0.0">
                  <c:v>-13.014953432531922</c:v>
                </c:pt>
                <c:pt idx="735" formatCode="0.0">
                  <c:v>-13.287712075389333</c:v>
                </c:pt>
                <c:pt idx="736" formatCode="0.0">
                  <c:v>-13.560632768048036</c:v>
                </c:pt>
                <c:pt idx="737" formatCode="0.0">
                  <c:v>-13.833704736066393</c:v>
                </c:pt>
                <c:pt idx="738" formatCode="0.0">
                  <c:v>-14.106917199030679</c:v>
                </c:pt>
                <c:pt idx="739" formatCode="0.0">
                  <c:v>-14.38025937098068</c:v>
                </c:pt>
                <c:pt idx="740" formatCode="0.0">
                  <c:v>-14.653720460835482</c:v>
                </c:pt>
                <c:pt idx="741" formatCode="0.0">
                  <c:v>-14.927289672819491</c:v>
                </c:pt>
                <c:pt idx="742" formatCode="0.0">
                  <c:v>-15.200956206888653</c:v>
                </c:pt>
                <c:pt idx="743" formatCode="0.0">
                  <c:v>-15.47470925915678</c:v>
                </c:pt>
                <c:pt idx="744" formatCode="0.0">
                  <c:v>-15.748538022322126</c:v>
                </c:pt>
                <c:pt idx="745" formatCode="0.0">
                  <c:v>-16.022431686093984</c:v>
                </c:pt>
                <c:pt idx="746" formatCode="0.0">
                  <c:v>-16.296379437619485</c:v>
                </c:pt>
                <c:pt idx="747" formatCode="0.0">
                  <c:v>-16.570370461910485</c:v>
                </c:pt>
                <c:pt idx="748" formatCode="0.0">
                  <c:v>-16.844393942270479</c:v>
                </c:pt>
                <c:pt idx="749" formatCode="0.0">
                  <c:v>-17.11843906072167</c:v>
                </c:pt>
                <c:pt idx="750" formatCode="0.0">
                  <c:v>-17.392494998432024</c:v>
                </c:pt>
                <c:pt idx="751" formatCode="0.0">
                  <c:v>-17.666550936142379</c:v>
                </c:pt>
                <c:pt idx="752" formatCode="0.0">
                  <c:v>-17.94059605459357</c:v>
                </c:pt>
                <c:pt idx="753" formatCode="0.0">
                  <c:v>-18.214619534953567</c:v>
                </c:pt>
                <c:pt idx="754" formatCode="0.0">
                  <c:v>-18.48861055924456</c:v>
                </c:pt>
                <c:pt idx="755" formatCode="0.0">
                  <c:v>-18.762558310770068</c:v>
                </c:pt>
                <c:pt idx="756" formatCode="0.0">
                  <c:v>-19.036451974541926</c:v>
                </c:pt>
                <c:pt idx="757" formatCode="0.0">
                  <c:v>-19.31028073770727</c:v>
                </c:pt>
                <c:pt idx="758" formatCode="0.0">
                  <c:v>-19.584033789975415</c:v>
                </c:pt>
                <c:pt idx="759" formatCode="0.0">
                  <c:v>-19.857700324044572</c:v>
                </c:pt>
                <c:pt idx="760" formatCode="0.0">
                  <c:v>-20.13126953602859</c:v>
                </c:pt>
                <c:pt idx="761" formatCode="0.0">
                  <c:v>-20.404730625883392</c:v>
                </c:pt>
                <c:pt idx="762" formatCode="0.0">
                  <c:v>-20.678072797833401</c:v>
                </c:pt>
                <c:pt idx="763" formatCode="0.0">
                  <c:v>-20.951285260797693</c:v>
                </c:pt>
                <c:pt idx="764" formatCode="0.0">
                  <c:v>-21.224357228816057</c:v>
                </c:pt>
                <c:pt idx="765" formatCode="0.0">
                  <c:v>-21.497277921474762</c:v>
                </c:pt>
                <c:pt idx="766" formatCode="0.0">
                  <c:v>-21.770036564332184</c:v>
                </c:pt>
                <c:pt idx="767" formatCode="0.0">
                  <c:v>-22.042622389344132</c:v>
                </c:pt>
                <c:pt idx="768" formatCode="0.0">
                  <c:v>-22.315024635288978</c:v>
                </c:pt>
                <c:pt idx="769" formatCode="0.0">
                  <c:v>-22.587232548192489</c:v>
                </c:pt>
                <c:pt idx="770" formatCode="0.0">
                  <c:v>-22.859235381752349</c:v>
                </c:pt>
                <c:pt idx="771" formatCode="0.0">
                  <c:v>-23.131022397762433</c:v>
                </c:pt>
                <c:pt idx="772" formatCode="0.0">
                  <c:v>-23.402582866536722</c:v>
                </c:pt>
                <c:pt idx="773" formatCode="0.0">
                  <c:v>-23.673906067332904</c:v>
                </c:pt>
                <c:pt idx="774" formatCode="0.0">
                  <c:v>-23.94498128877558</c:v>
                </c:pt>
                <c:pt idx="775" formatCode="0.0">
                  <c:v>-24.215797829279165</c:v>
                </c:pt>
                <c:pt idx="776" formatCode="0.0">
                  <c:v>-24.486344997470361</c:v>
                </c:pt>
                <c:pt idx="777" formatCode="0.0">
                  <c:v>-24.756612112610206</c:v>
                </c:pt>
                <c:pt idx="778" formatCode="0.0">
                  <c:v>-25.026588505015777</c:v>
                </c:pt>
                <c:pt idx="779" formatCode="0.0">
                  <c:v>-25.296263516481364</c:v>
                </c:pt>
                <c:pt idx="780" formatCode="0.0">
                  <c:v>-25.565626500699278</c:v>
                </c:pt>
                <c:pt idx="781" formatCode="0.0">
                  <c:v>-25.834666823680131</c:v>
                </c:pt>
                <c:pt idx="782" formatCode="0.0">
                  <c:v>-26.103373864172635</c:v>
                </c:pt>
                <c:pt idx="783" formatCode="0.0">
                  <c:v>-26.371737014082932</c:v>
                </c:pt>
                <c:pt idx="784" formatCode="0.0">
                  <c:v>-26.639745678893377</c:v>
                </c:pt>
                <c:pt idx="785" formatCode="0.0">
                  <c:v>-26.907389278080785</c:v>
                </c:pt>
                <c:pt idx="786" formatCode="0.0">
                  <c:v>-27.174657245534142</c:v>
                </c:pt>
                <c:pt idx="787" formatCode="0.0">
                  <c:v>-27.441539029971729</c:v>
                </c:pt>
                <c:pt idx="788" formatCode="0.0">
                  <c:v>-27.708024095357676</c:v>
                </c:pt>
                <c:pt idx="789" formatCode="0.0">
                  <c:v>-27.974101921317885</c:v>
                </c:pt>
                <c:pt idx="790" formatCode="0.0">
                  <c:v>-28.239762003555395</c:v>
                </c:pt>
                <c:pt idx="791" formatCode="0.0">
                  <c:v>-28.504993854265042</c:v>
                </c:pt>
                <c:pt idx="792" formatCode="0.0">
                  <c:v>-28.769787002547499</c:v>
                </c:pt>
                <c:pt idx="793" formatCode="0.0">
                  <c:v>-29.034130994822682</c:v>
                </c:pt>
                <c:pt idx="794" formatCode="0.0">
                  <c:v>-29.298015395242402</c:v>
                </c:pt>
                <c:pt idx="795" formatCode="0.0">
                  <c:v>-29.561429786102366</c:v>
                </c:pt>
                <c:pt idx="796" formatCode="0.0">
                  <c:v>-29.824363768253463</c:v>
                </c:pt>
                <c:pt idx="797" formatCode="0.0">
                  <c:v>-30.08680696151232</c:v>
                </c:pt>
                <c:pt idx="798" formatCode="0.0">
                  <c:v>-30.348749005071003</c:v>
                </c:pt>
                <c:pt idx="799" formatCode="0.0">
                  <c:v>-30.610179557906161</c:v>
                </c:pt>
                <c:pt idx="800" formatCode="0.0">
                  <c:v>-30.871088299187218</c:v>
                </c:pt>
                <c:pt idx="801" formatCode="0.0">
                  <c:v>-31.131464928683808</c:v>
                </c:pt>
                <c:pt idx="802" formatCode="0.0">
                  <c:v>-31.391299167172438</c:v>
                </c:pt>
                <c:pt idx="803" formatCode="0.0">
                  <c:v>-31.650580756842274</c:v>
                </c:pt>
                <c:pt idx="804" formatCode="0.0">
                  <c:v>-31.909299461700133</c:v>
                </c:pt>
                <c:pt idx="805" formatCode="0.0">
                  <c:v>-32.167445067974519</c:v>
                </c:pt>
                <c:pt idx="806" formatCode="0.0">
                  <c:v>-32.425007384518935</c:v>
                </c:pt>
                <c:pt idx="807" formatCode="0.0">
                  <c:v>-32.68197624321413</c:v>
                </c:pt>
                <c:pt idx="808" formatCode="0.0">
                  <c:v>-32.938341499369564</c:v>
                </c:pt>
                <c:pt idx="809" formatCode="0.0">
                  <c:v>-33.194093032123895</c:v>
                </c:pt>
                <c:pt idx="810" formatCode="0.0">
                  <c:v>-33.449220744844531</c:v>
                </c:pt>
                <c:pt idx="811" formatCode="0.0">
                  <c:v>-33.703714565526212</c:v>
                </c:pt>
                <c:pt idx="812" formatCode="0.0">
                  <c:v>-33.957564447188673</c:v>
                </c:pt>
                <c:pt idx="813" formatCode="0.0">
                  <c:v>-34.210760368273228</c:v>
                </c:pt>
                <c:pt idx="814" formatCode="0.0">
                  <c:v>-34.463292333038467</c:v>
                </c:pt>
                <c:pt idx="815" formatCode="0.0">
                  <c:v>-34.715150371954834</c:v>
                </c:pt>
                <c:pt idx="816" formatCode="0.0">
                  <c:v>-34.966324542098178</c:v>
                </c:pt>
                <c:pt idx="817" formatCode="0.0">
                  <c:v>-35.216804927542356</c:v>
                </c:pt>
                <c:pt idx="818" formatCode="0.0">
                  <c:v>-35.466581639750657</c:v>
                </c:pt>
                <c:pt idx="819" formatCode="0.0">
                  <c:v>-35.715644817966137</c:v>
                </c:pt>
                <c:pt idx="820" formatCode="0.0">
                  <c:v>-35.963984629601001</c:v>
                </c:pt>
                <c:pt idx="821" formatCode="0.0">
                  <c:v>-36.211591270624716</c:v>
                </c:pt>
                <c:pt idx="822" formatCode="0.0">
                  <c:v>-36.458454965951049</c:v>
                </c:pt>
                <c:pt idx="823" formatCode="0.0">
                  <c:v>-36.704565969824024</c:v>
                </c:pt>
                <c:pt idx="824" formatCode="0.0">
                  <c:v>-36.949914566202608</c:v>
                </c:pt>
                <c:pt idx="825" formatCode="0.0">
                  <c:v>-37.194491069144327</c:v>
                </c:pt>
                <c:pt idx="826" formatCode="0.0">
                  <c:v>-37.43828582318762</c:v>
                </c:pt>
                <c:pt idx="827" formatCode="0.0">
                  <c:v>-37.681289203733044</c:v>
                </c:pt>
                <c:pt idx="828" formatCode="0.0">
                  <c:v>-37.923491617423224</c:v>
                </c:pt>
                <c:pt idx="829" formatCode="0.0">
                  <c:v>-38.164883502521583</c:v>
                </c:pt>
                <c:pt idx="830" formatCode="0.0">
                  <c:v>-38.405455329289829</c:v>
                </c:pt>
                <c:pt idx="831" formatCode="0.0">
                  <c:v>-38.645197600364149</c:v>
                </c:pt>
                <c:pt idx="832" formatCode="0.0">
                  <c:v>-38.884100851130228</c:v>
                </c:pt>
                <c:pt idx="833" formatCode="0.0">
                  <c:v>-39.122155650096751</c:v>
                </c:pt>
                <c:pt idx="834" formatCode="0.0">
                  <c:v>-39.359352599267893</c:v>
                </c:pt>
                <c:pt idx="835" formatCode="0.0">
                  <c:v>-39.595682334514223</c:v>
                </c:pt>
                <c:pt idx="836" formatCode="0.0">
                  <c:v>-39.831135525942486</c:v>
                </c:pt>
                <c:pt idx="837" formatCode="0.0">
                  <c:v>-40.065702878263814</c:v>
                </c:pt>
                <c:pt idx="838" formatCode="0.0">
                  <c:v>-40.299375131160815</c:v>
                </c:pt>
                <c:pt idx="839" formatCode="0.0">
                  <c:v>-40.532143059653023</c:v>
                </c:pt>
                <c:pt idx="840" formatCode="0.0">
                  <c:v>-40.763997474461206</c:v>
                </c:pt>
                <c:pt idx="841" formatCode="0.0">
                  <c:v>-40.994929222370061</c:v>
                </c:pt>
                <c:pt idx="842" formatCode="0.0">
                  <c:v>-41.224929186589591</c:v>
                </c:pt>
                <c:pt idx="843" formatCode="0.0">
                  <c:v>-41.453988287115045</c:v>
                </c:pt>
                <c:pt idx="844" formatCode="0.0">
                  <c:v>-41.682097481085314</c:v>
                </c:pt>
                <c:pt idx="845" formatCode="0.0">
                  <c:v>-41.909247763140058</c:v>
                </c:pt>
                <c:pt idx="846" formatCode="0.0">
                  <c:v>-42.135430165775034</c:v>
                </c:pt>
                <c:pt idx="847" formatCode="0.0">
                  <c:v>-42.360635759696301</c:v>
                </c:pt>
                <c:pt idx="848" formatCode="0.0">
                  <c:v>-42.584855654172628</c:v>
                </c:pt>
                <c:pt idx="849" formatCode="0.0">
                  <c:v>-42.80808099738649</c:v>
                </c:pt>
                <c:pt idx="850" formatCode="0.0">
                  <c:v>-43.030302976783567</c:v>
                </c:pt>
                <c:pt idx="851" formatCode="0.0">
                  <c:v>-43.251512819420611</c:v>
                </c:pt>
                <c:pt idx="852" formatCode="0.0">
                  <c:v>-43.471701792311826</c:v>
                </c:pt>
                <c:pt idx="853" formatCode="0.0">
                  <c:v>-43.690861202773576</c:v>
                </c:pt>
                <c:pt idx="854" formatCode="0.0">
                  <c:v>-43.908982398767577</c:v>
                </c:pt>
                <c:pt idx="855" formatCode="0.0">
                  <c:v>-44.126056769242524</c:v>
                </c:pt>
                <c:pt idx="856" formatCode="0.0">
                  <c:v>-44.342075744473952</c:v>
                </c:pt>
                <c:pt idx="857" formatCode="0.0">
                  <c:v>-44.557030796402593</c:v>
                </c:pt>
                <c:pt idx="858" formatCode="0.0">
                  <c:v>-44.770913438971064</c:v>
                </c:pt>
                <c:pt idx="859" formatCode="0.0">
                  <c:v>-44.983715228458863</c:v>
                </c:pt>
                <c:pt idx="860" formatCode="0.0">
                  <c:v>-45.195427763815722</c:v>
                </c:pt>
                <c:pt idx="861" formatCode="0.0">
                  <c:v>-45.406042686993267</c:v>
                </c:pt>
                <c:pt idx="862" formatCode="0.0">
                  <c:v>-45.615551683274923</c:v>
                </c:pt>
                <c:pt idx="863" formatCode="0.0">
                  <c:v>-45.823946481604274</c:v>
                </c:pt>
                <c:pt idx="864" formatCode="0.0">
                  <c:v>-46.031218854911522</c:v>
                </c:pt>
                <c:pt idx="865" formatCode="0.0">
                  <c:v>-46.237360620438267</c:v>
                </c:pt>
                <c:pt idx="866" formatCode="0.0">
                  <c:v>-46.442363640060563</c:v>
                </c:pt>
                <c:pt idx="867" formatCode="0.0">
                  <c:v>-46.646219820610241</c:v>
                </c:pt>
                <c:pt idx="868" formatCode="0.0">
                  <c:v>-46.84892111419434</c:v>
                </c:pt>
                <c:pt idx="869" formatCode="0.0">
                  <c:v>-47.050459518512866</c:v>
                </c:pt>
                <c:pt idx="870" formatCode="0.0">
                  <c:v>-47.250827077174705</c:v>
                </c:pt>
                <c:pt idx="871" formatCode="0.0">
                  <c:v>-47.450015880011726</c:v>
                </c:pt>
                <c:pt idx="872" formatCode="0.0">
                  <c:v>-47.648018063391078</c:v>
                </c:pt>
                <c:pt idx="873" formatCode="0.0">
                  <c:v>-47.844825810525585</c:v>
                </c:pt>
                <c:pt idx="874" formatCode="0.0">
                  <c:v>-48.040431351782345</c:v>
                </c:pt>
                <c:pt idx="875" formatCode="0.0">
                  <c:v>-48.234826964989566</c:v>
                </c:pt>
                <c:pt idx="876" formatCode="0.0">
                  <c:v>-48.428004975741274</c:v>
                </c:pt>
                <c:pt idx="877" formatCode="0.0">
                  <c:v>-48.619957757700377</c:v>
                </c:pt>
                <c:pt idx="878" formatCode="0.0">
                  <c:v>-48.810677732899741</c:v>
                </c:pt>
                <c:pt idx="879" formatCode="0.0">
                  <c:v>-49.000157372041286</c:v>
                </c:pt>
                <c:pt idx="880" formatCode="0.0">
                  <c:v>-49.188389194793295</c:v>
                </c:pt>
                <c:pt idx="881" formatCode="0.0">
                  <c:v>-49.375365770085743</c:v>
                </c:pt>
                <c:pt idx="882" formatCode="0.0">
                  <c:v>-49.561079716403562</c:v>
                </c:pt>
                <c:pt idx="883" formatCode="0.0">
                  <c:v>-49.745523702078152</c:v>
                </c:pt>
                <c:pt idx="884" formatCode="0.0">
                  <c:v>-49.928690445576798</c:v>
                </c:pt>
                <c:pt idx="885" formatCode="0.0">
                  <c:v>-50.110572715790077</c:v>
                </c:pt>
                <c:pt idx="886" formatCode="0.0">
                  <c:v>-50.291163332317375</c:v>
                </c:pt>
                <c:pt idx="887" formatCode="0.0">
                  <c:v>-50.470455165750415</c:v>
                </c:pt>
                <c:pt idx="888" formatCode="0.0">
                  <c:v>-50.648441137954585</c:v>
                </c:pt>
                <c:pt idx="889" formatCode="0.0">
                  <c:v>-50.825114222348468</c:v>
                </c:pt>
                <c:pt idx="890" formatCode="0.0">
                  <c:v>-51.000467444181204</c:v>
                </c:pt>
                <c:pt idx="891" formatCode="0.0">
                  <c:v>-51.174493880807844</c:v>
                </c:pt>
                <c:pt idx="892" formatCode="0.0">
                  <c:v>-51.34718666196266</c:v>
                </c:pt>
                <c:pt idx="893" formatCode="0.0">
                  <c:v>-51.518538970030349</c:v>
                </c:pt>
                <c:pt idx="894" formatCode="0.0">
                  <c:v>-51.688544040315179</c:v>
                </c:pt>
                <c:pt idx="895" formatCode="0.0">
                  <c:v>-51.857195161308077</c:v>
                </c:pt>
                <c:pt idx="896" formatCode="0.0">
                  <c:v>-52.024485674951563</c:v>
                </c:pt>
                <c:pt idx="897" formatCode="0.0">
                  <c:v>-52.190408976902617</c:v>
                </c:pt>
                <c:pt idx="898" formatCode="0.0">
                  <c:v>-52.354958516793374</c:v>
                </c:pt>
                <c:pt idx="899" formatCode="0.0">
                  <c:v>-52.518127798489729</c:v>
                </c:pt>
                <c:pt idx="900" formatCode="0.0">
                  <c:v>-52.679910380347884</c:v>
                </c:pt>
                <c:pt idx="901" formatCode="0.0">
                  <c:v>-52.840299875468482</c:v>
                </c:pt>
                <c:pt idx="902" formatCode="0.0">
                  <c:v>-52.999289951948903</c:v>
                </c:pt>
                <c:pt idx="903" formatCode="0.0">
                  <c:v>-53.156874333133146</c:v>
                </c:pt>
                <c:pt idx="904" formatCode="0.0">
                  <c:v>-53.313046797859684</c:v>
                </c:pt>
                <c:pt idx="905" formatCode="0.0">
                  <c:v>-53.467801180707042</c:v>
                </c:pt>
                <c:pt idx="906" formatCode="0.0">
                  <c:v>-53.621131372237116</c:v>
                </c:pt>
                <c:pt idx="907" formatCode="0.0">
                  <c:v>-53.773031319236523</c:v>
                </c:pt>
                <c:pt idx="908" formatCode="0.0">
                  <c:v>-53.923495024955436</c:v>
                </c:pt>
                <c:pt idx="909" formatCode="0.0">
                  <c:v>-54.072516549344407</c:v>
                </c:pt>
                <c:pt idx="910" formatCode="0.0">
                  <c:v>-54.220090009288796</c:v>
                </c:pt>
                <c:pt idx="911" formatCode="0.0">
                  <c:v>-54.366209578841094</c:v>
                </c:pt>
                <c:pt idx="912" formatCode="0.0">
                  <c:v>-54.510869489450897</c:v>
                </c:pt>
                <c:pt idx="913" formatCode="0.0">
                  <c:v>-54.654064030192629</c:v>
                </c:pt>
                <c:pt idx="914" formatCode="0.0">
                  <c:v>-54.795787547991019</c:v>
                </c:pt>
                <c:pt idx="915" formatCode="0.0">
                  <c:v>-54.936034447844264</c:v>
                </c:pt>
                <c:pt idx="916" formatCode="0.0">
                  <c:v>-55.074799193044875</c:v>
                </c:pt>
                <c:pt idx="917" formatCode="0.0">
                  <c:v>-55.212076305398305</c:v>
                </c:pt>
                <c:pt idx="918" formatCode="0.0">
                  <c:v>-55.347860365439246</c:v>
                </c:pt>
                <c:pt idx="919" formatCode="0.0">
                  <c:v>-55.482146012645494</c:v>
                </c:pt>
                <c:pt idx="920" formatCode="0.0">
                  <c:v>-55.614927945649633</c:v>
                </c:pt>
                <c:pt idx="921" formatCode="0.0">
                  <c:v>-55.746200922448288</c:v>
                </c:pt>
                <c:pt idx="922" formatCode="0.0">
                  <c:v>-55.875959760609135</c:v>
                </c:pt>
                <c:pt idx="923" formatCode="0.0">
                  <c:v>-56.004199337475413</c:v>
                </c:pt>
                <c:pt idx="924" formatCode="0.0">
                  <c:v>-56.130914590368235</c:v>
                </c:pt>
                <c:pt idx="925" formatCode="0.0">
                  <c:v>-56.256100516786347</c:v>
                </c:pt>
                <c:pt idx="926" formatCode="0.0">
                  <c:v>-56.379752174603745</c:v>
                </c:pt>
                <c:pt idx="927" formatCode="0.0">
                  <c:v>-56.501864682264724</c:v>
                </c:pt>
                <c:pt idx="928" formatCode="0.0">
                  <c:v>-56.622433218976539</c:v>
                </c:pt>
                <c:pt idx="929" formatCode="0.0">
                  <c:v>-56.741453024899819</c:v>
                </c:pt>
                <c:pt idx="930" formatCode="0.0">
                  <c:v>-56.858919401336422</c:v>
                </c:pt>
                <c:pt idx="931" formatCode="0.0">
                  <c:v>-56.974827710914944</c:v>
                </c:pt>
                <c:pt idx="932" formatCode="0.0">
                  <c:v>-57.089173377773797</c:v>
                </c:pt>
                <c:pt idx="933" formatCode="0.0">
                  <c:v>-57.201951887741814</c:v>
                </c:pt>
                <c:pt idx="934" formatCode="0.0">
                  <c:v>-57.313158788516567</c:v>
                </c:pt>
                <c:pt idx="935" formatCode="0.0">
                  <c:v>-57.422789689840002</c:v>
                </c:pt>
                <c:pt idx="936" formatCode="0.0">
                  <c:v>-57.53084026367187</c:v>
                </c:pt>
                <c:pt idx="937" formatCode="0.0">
                  <c:v>-57.637306244360509</c:v>
                </c:pt>
                <c:pt idx="938" formatCode="0.0">
                  <c:v>-57.742183428811323</c:v>
                </c:pt>
                <c:pt idx="939" formatCode="0.0">
                  <c:v>-57.845467676652653</c:v>
                </c:pt>
                <c:pt idx="940" formatCode="0.0">
                  <c:v>-57.94715491039922</c:v>
                </c:pt>
                <c:pt idx="941" formatCode="0.0">
                  <c:v>-58.047241115613161</c:v>
                </c:pt>
                <c:pt idx="942" formatCode="0.0">
                  <c:v>-58.145722341062474</c:v>
                </c:pt>
                <c:pt idx="943" formatCode="0.0">
                  <c:v>-58.242594698876992</c:v>
                </c:pt>
                <c:pt idx="944" formatCode="0.0">
                  <c:v>-58.337854364701926</c:v>
                </c:pt>
                <c:pt idx="945" formatCode="0.0">
                  <c:v>-58.431497577848752</c:v>
                </c:pt>
                <c:pt idx="946" formatCode="0.0">
                  <c:v>-58.523520641443788</c:v>
                </c:pt>
                <c:pt idx="947" formatCode="0.0">
                  <c:v>-58.613919922574027</c:v>
                </c:pt>
                <c:pt idx="948" formatCode="0.0">
                  <c:v>-58.702691852430647</c:v>
                </c:pt>
                <c:pt idx="949" formatCode="0.0">
                  <c:v>-58.78983292644984</c:v>
                </c:pt>
                <c:pt idx="950" formatCode="0.0">
                  <c:v>-58.875339704451257</c:v>
                </c:pt>
                <c:pt idx="951" formatCode="0.0">
                  <c:v>-58.959208810773681</c:v>
                </c:pt>
                <c:pt idx="952" formatCode="0.0">
                  <c:v>-59.041436934408402</c:v>
                </c:pt>
                <c:pt idx="953" formatCode="0.0">
                  <c:v>-59.122020829129902</c:v>
                </c:pt>
                <c:pt idx="954" formatCode="0.0">
                  <c:v>-59.200957313624016</c:v>
                </c:pt>
                <c:pt idx="955" formatCode="0.0">
                  <c:v>-59.278243271613455</c:v>
                </c:pt>
                <c:pt idx="956" formatCode="0.0">
                  <c:v>-59.353875651980971</c:v>
                </c:pt>
                <c:pt idx="957" formatCode="0.0">
                  <c:v>-59.427851468889678</c:v>
                </c:pt>
                <c:pt idx="958" formatCode="0.0">
                  <c:v>-59.500167801900993</c:v>
                </c:pt>
                <c:pt idx="959" formatCode="0.0">
                  <c:v>-59.570821796089902</c:v>
                </c:pt>
                <c:pt idx="960" formatCode="0.0">
                  <c:v>-59.639810662157707</c:v>
                </c:pt>
                <c:pt idx="961" formatCode="0.0">
                  <c:v>-59.707131676542097</c:v>
                </c:pt>
                <c:pt idx="962" formatCode="0.0">
                  <c:v>-59.772782181524704</c:v>
                </c:pt>
                <c:pt idx="963" formatCode="0.0">
                  <c:v>-59.836759585336004</c:v>
                </c:pt>
                <c:pt idx="964" formatCode="0.0">
                  <c:v>-59.899061362257626</c:v>
                </c:pt>
                <c:pt idx="965" formatCode="0.0">
                  <c:v>-59.959685052722108</c:v>
                </c:pt>
                <c:pt idx="966" formatCode="0.0">
                  <c:v>-60.018628263409944</c:v>
                </c:pt>
                <c:pt idx="967" formatCode="0.0">
                  <c:v>-60.075888667344117</c:v>
                </c:pt>
                <c:pt idx="968" formatCode="0.0">
                  <c:v>-60.131464003981918</c:v>
                </c:pt>
                <c:pt idx="969" formatCode="0.0">
                  <c:v>-60.185352079304216</c:v>
                </c:pt>
                <c:pt idx="970" formatCode="0.0">
                  <c:v>-60.237550765902078</c:v>
                </c:pt>
                <c:pt idx="971" formatCode="0.0">
                  <c:v>-60.288058003060712</c:v>
                </c:pt>
                <c:pt idx="972" formatCode="0.0">
                  <c:v>-60.336871796840889</c:v>
                </c:pt>
                <c:pt idx="973" formatCode="0.0">
                  <c:v>-60.383990220157628</c:v>
                </c:pt>
                <c:pt idx="974" formatCode="0.0">
                  <c:v>-60.42941141285624</c:v>
                </c:pt>
                <c:pt idx="975" formatCode="0.0">
                  <c:v>-60.473133581785817</c:v>
                </c:pt>
                <c:pt idx="976" formatCode="0.0">
                  <c:v>-60.515155000869989</c:v>
                </c:pt>
                <c:pt idx="977" formatCode="0.0">
                  <c:v>-60.555474011175079</c:v>
                </c:pt>
                <c:pt idx="978" formatCode="0.0">
                  <c:v>-60.594089020975623</c:v>
                </c:pt>
                <c:pt idx="979" formatCode="0.0">
                  <c:v>-60.630998505817125</c:v>
                </c:pt>
                <c:pt idx="980" formatCode="0.0">
                  <c:v>-60.66620100857633</c:v>
                </c:pt>
                <c:pt idx="981" formatCode="0.0">
                  <c:v>-60.69969513951871</c:v>
                </c:pt>
                <c:pt idx="982" formatCode="0.0">
                  <c:v>-60.73147957635333</c:v>
                </c:pt>
                <c:pt idx="983" formatCode="0.0">
                  <c:v>-60.761553064285025</c:v>
                </c:pt>
                <c:pt idx="984" formatCode="0.0">
                  <c:v>-60.789914416064022</c:v>
                </c:pt>
                <c:pt idx="985" formatCode="0.0">
                  <c:v>-60.816562512032689</c:v>
                </c:pt>
                <c:pt idx="986" formatCode="0.0">
                  <c:v>-60.841496300169823</c:v>
                </c:pt>
                <c:pt idx="987" formatCode="0.0">
                  <c:v>-60.864714796132183</c:v>
                </c:pt>
                <c:pt idx="988" formatCode="0.0">
                  <c:v>-60.886217083293282</c:v>
                </c:pt>
                <c:pt idx="989" formatCode="0.0">
                  <c:v>-60.90600231277967</c:v>
                </c:pt>
                <c:pt idx="990" formatCode="0.0">
                  <c:v>-60.92406970350433</c:v>
                </c:pt>
                <c:pt idx="991" formatCode="0.0">
                  <c:v>-60.940418542197641</c:v>
                </c:pt>
                <c:pt idx="992" formatCode="0.0">
                  <c:v>-60.955048183435423</c:v>
                </c:pt>
                <c:pt idx="993" formatCode="0.0">
                  <c:v>-60.967958049664496</c:v>
                </c:pt>
                <c:pt idx="994" formatCode="0.0">
                  <c:v>-60.979147631225473</c:v>
                </c:pt>
                <c:pt idx="995" formatCode="0.0">
                  <c:v>-60.988616486372791</c:v>
                </c:pt>
                <c:pt idx="996" formatCode="0.0">
                  <c:v>-60.996364241292298</c:v>
                </c:pt>
                <c:pt idx="997" formatCode="0.0">
                  <c:v>-61.002390590115859</c:v>
                </c:pt>
                <c:pt idx="998" formatCode="0.0">
                  <c:v>-61.006695294933571</c:v>
                </c:pt>
                <c:pt idx="999" formatCode="0.0">
                  <c:v>-61.009278185803062</c:v>
                </c:pt>
                <c:pt idx="1000" formatCode="0.0">
                  <c:v>-61.010139160756196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7A-4CCA-BDB6-107D42B48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973487"/>
        <c:axId val="2018967663"/>
      </c:scatterChart>
      <c:valAx>
        <c:axId val="2018973487"/>
        <c:scaling>
          <c:orientation val="minMax"/>
          <c:max val="80"/>
          <c:min val="-80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967663"/>
        <c:crosses val="autoZero"/>
        <c:crossBetween val="midCat"/>
      </c:valAx>
      <c:valAx>
        <c:axId val="2018967663"/>
        <c:scaling>
          <c:orientation val="minMax"/>
          <c:max val="8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973487"/>
        <c:crosses val="autoZero"/>
        <c:crossBetween val="midCat"/>
      </c:valAx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15</xdr:row>
      <xdr:rowOff>133350</xdr:rowOff>
    </xdr:from>
    <xdr:to>
      <xdr:col>6</xdr:col>
      <xdr:colOff>628650</xdr:colOff>
      <xdr:row>52</xdr:row>
      <xdr:rowOff>66675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003" t="20558" r="30825" b="11563"/>
        <a:stretch/>
      </xdr:blipFill>
      <xdr:spPr>
        <a:xfrm>
          <a:off x="647700" y="3181350"/>
          <a:ext cx="7162800" cy="6981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231322</xdr:colOff>
      <xdr:row>11</xdr:row>
      <xdr:rowOff>40821</xdr:rowOff>
    </xdr:from>
    <xdr:to>
      <xdr:col>30</xdr:col>
      <xdr:colOff>27215</xdr:colOff>
      <xdr:row>44</xdr:row>
      <xdr:rowOff>176893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astropixels.com/stars/Betelgeuse-01.html" TargetMode="External"/><Relationship Id="rId13" Type="http://schemas.openxmlformats.org/officeDocument/2006/relationships/hyperlink" Target="http://astropixels.com/stars/Pollux-01.html" TargetMode="External"/><Relationship Id="rId18" Type="http://schemas.openxmlformats.org/officeDocument/2006/relationships/hyperlink" Target="http://astropixels.com/stars/Castor-01.html" TargetMode="External"/><Relationship Id="rId26" Type="http://schemas.openxmlformats.org/officeDocument/2006/relationships/hyperlink" Target="http://astropixels.com/stars/Mizar-01.html" TargetMode="External"/><Relationship Id="rId3" Type="http://schemas.openxmlformats.org/officeDocument/2006/relationships/hyperlink" Target="http://astropixels.com/stars/Arcturus-01.html" TargetMode="External"/><Relationship Id="rId21" Type="http://schemas.openxmlformats.org/officeDocument/2006/relationships/hyperlink" Target="http://astropixels.com/stars/Alnilam-01.html" TargetMode="External"/><Relationship Id="rId7" Type="http://schemas.openxmlformats.org/officeDocument/2006/relationships/hyperlink" Target="http://astropixels.com/stars/Procyon-01.html" TargetMode="External"/><Relationship Id="rId12" Type="http://schemas.openxmlformats.org/officeDocument/2006/relationships/hyperlink" Target="http://astropixels.com/stars/Antares-01.html" TargetMode="External"/><Relationship Id="rId17" Type="http://schemas.openxmlformats.org/officeDocument/2006/relationships/hyperlink" Target="http://astropixels.com/stars/Adhara-01.html" TargetMode="External"/><Relationship Id="rId25" Type="http://schemas.openxmlformats.org/officeDocument/2006/relationships/hyperlink" Target="http://astropixels.com/stars/Algol-01.html" TargetMode="External"/><Relationship Id="rId2" Type="http://schemas.openxmlformats.org/officeDocument/2006/relationships/hyperlink" Target="http://astropixels.com/stars/Canopus-01.html" TargetMode="External"/><Relationship Id="rId16" Type="http://schemas.openxmlformats.org/officeDocument/2006/relationships/hyperlink" Target="http://astropixels.com/stars/Regulus-01.html" TargetMode="External"/><Relationship Id="rId20" Type="http://schemas.openxmlformats.org/officeDocument/2006/relationships/hyperlink" Target="http://astropixels.com/stars/Elnath-01.html" TargetMode="External"/><Relationship Id="rId1" Type="http://schemas.openxmlformats.org/officeDocument/2006/relationships/hyperlink" Target="http://astropixels.com/stars/Sirius-01.html" TargetMode="External"/><Relationship Id="rId6" Type="http://schemas.openxmlformats.org/officeDocument/2006/relationships/hyperlink" Target="http://astropixels.com/stars/Rigel-01.html" TargetMode="External"/><Relationship Id="rId11" Type="http://schemas.openxmlformats.org/officeDocument/2006/relationships/hyperlink" Target="http://astropixels.com/stars/Spica-01.html" TargetMode="External"/><Relationship Id="rId24" Type="http://schemas.openxmlformats.org/officeDocument/2006/relationships/hyperlink" Target="http://astropixels.com/stars/Polaris-01.html" TargetMode="External"/><Relationship Id="rId5" Type="http://schemas.openxmlformats.org/officeDocument/2006/relationships/hyperlink" Target="http://astropixels.com/stars/Capella-01.html" TargetMode="External"/><Relationship Id="rId15" Type="http://schemas.openxmlformats.org/officeDocument/2006/relationships/hyperlink" Target="http://astropixels.com/stars/Deneb-01.html" TargetMode="External"/><Relationship Id="rId23" Type="http://schemas.openxmlformats.org/officeDocument/2006/relationships/hyperlink" Target="http://astropixels.com/stars/Mirfak-01.html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http://astropixels.com/stars/Aldebaran-01.html" TargetMode="External"/><Relationship Id="rId19" Type="http://schemas.openxmlformats.org/officeDocument/2006/relationships/hyperlink" Target="http://astropixels.com/stars/Bellatrix-01.html" TargetMode="External"/><Relationship Id="rId4" Type="http://schemas.openxmlformats.org/officeDocument/2006/relationships/hyperlink" Target="http://astropixels.com/stars/Vega-01.html" TargetMode="External"/><Relationship Id="rId9" Type="http://schemas.openxmlformats.org/officeDocument/2006/relationships/hyperlink" Target="http://astropixels.com/stars/Altair-01.html" TargetMode="External"/><Relationship Id="rId14" Type="http://schemas.openxmlformats.org/officeDocument/2006/relationships/hyperlink" Target="http://astropixels.com/stars/Fomalhaut-01.html" TargetMode="External"/><Relationship Id="rId22" Type="http://schemas.openxmlformats.org/officeDocument/2006/relationships/hyperlink" Target="http://astropixels.com/stars/Alnitak-01.html" TargetMode="External"/><Relationship Id="rId27" Type="http://schemas.openxmlformats.org/officeDocument/2006/relationships/hyperlink" Target="http://astropixels.com/stars/Mintaka-01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astropixels.com/stars/Regulus-01.html" TargetMode="External"/><Relationship Id="rId13" Type="http://schemas.openxmlformats.org/officeDocument/2006/relationships/hyperlink" Target="http://astropixels.com/stars/Spica-01.html" TargetMode="External"/><Relationship Id="rId18" Type="http://schemas.openxmlformats.org/officeDocument/2006/relationships/hyperlink" Target="http://astropixels.com/stars/Rigel-01.html" TargetMode="External"/><Relationship Id="rId26" Type="http://schemas.openxmlformats.org/officeDocument/2006/relationships/hyperlink" Target="http://astropixels.com/stars/Mintaka-01.html" TargetMode="External"/><Relationship Id="rId3" Type="http://schemas.openxmlformats.org/officeDocument/2006/relationships/hyperlink" Target="http://astropixels.com/stars/Algol-01.html" TargetMode="External"/><Relationship Id="rId21" Type="http://schemas.openxmlformats.org/officeDocument/2006/relationships/hyperlink" Target="http://astropixels.com/stars/Arcturus-01.html" TargetMode="External"/><Relationship Id="rId7" Type="http://schemas.openxmlformats.org/officeDocument/2006/relationships/hyperlink" Target="http://astropixels.com/stars/Adhara-01.html" TargetMode="External"/><Relationship Id="rId12" Type="http://schemas.openxmlformats.org/officeDocument/2006/relationships/hyperlink" Target="http://astropixels.com/stars/Antares-01.html" TargetMode="External"/><Relationship Id="rId17" Type="http://schemas.openxmlformats.org/officeDocument/2006/relationships/hyperlink" Target="http://astropixels.com/stars/Procyon-01.html" TargetMode="External"/><Relationship Id="rId25" Type="http://schemas.openxmlformats.org/officeDocument/2006/relationships/hyperlink" Target="http://astropixels.com/stars/Alnitak-01.html" TargetMode="External"/><Relationship Id="rId2" Type="http://schemas.openxmlformats.org/officeDocument/2006/relationships/hyperlink" Target="http://astropixels.com/stars/Mizar-01.html" TargetMode="External"/><Relationship Id="rId16" Type="http://schemas.openxmlformats.org/officeDocument/2006/relationships/hyperlink" Target="http://astropixels.com/stars/Betelgeuse-01.html" TargetMode="External"/><Relationship Id="rId20" Type="http://schemas.openxmlformats.org/officeDocument/2006/relationships/hyperlink" Target="http://astropixels.com/stars/Vega-01.html" TargetMode="External"/><Relationship Id="rId1" Type="http://schemas.openxmlformats.org/officeDocument/2006/relationships/hyperlink" Target="http://astropixels.com/stars/Mintaka-01.html" TargetMode="External"/><Relationship Id="rId6" Type="http://schemas.openxmlformats.org/officeDocument/2006/relationships/hyperlink" Target="http://astropixels.com/stars/Castor-01.html" TargetMode="External"/><Relationship Id="rId11" Type="http://schemas.openxmlformats.org/officeDocument/2006/relationships/hyperlink" Target="http://astropixels.com/stars/Pollux-01.html" TargetMode="External"/><Relationship Id="rId24" Type="http://schemas.openxmlformats.org/officeDocument/2006/relationships/hyperlink" Target="http://astropixels.com/stars/Alnilam-01.html" TargetMode="External"/><Relationship Id="rId5" Type="http://schemas.openxmlformats.org/officeDocument/2006/relationships/hyperlink" Target="http://astropixels.com/stars/Alnitak-01.html" TargetMode="External"/><Relationship Id="rId15" Type="http://schemas.openxmlformats.org/officeDocument/2006/relationships/hyperlink" Target="http://astropixels.com/stars/Altair-01.html" TargetMode="External"/><Relationship Id="rId23" Type="http://schemas.openxmlformats.org/officeDocument/2006/relationships/hyperlink" Target="http://astropixels.com/stars/Bellatrix-01.html" TargetMode="External"/><Relationship Id="rId10" Type="http://schemas.openxmlformats.org/officeDocument/2006/relationships/hyperlink" Target="http://astropixels.com/stars/Fomalhaut-01.html" TargetMode="External"/><Relationship Id="rId19" Type="http://schemas.openxmlformats.org/officeDocument/2006/relationships/hyperlink" Target="http://astropixels.com/stars/Capella-01.html" TargetMode="External"/><Relationship Id="rId4" Type="http://schemas.openxmlformats.org/officeDocument/2006/relationships/hyperlink" Target="http://astropixels.com/stars/Polaris-01.html" TargetMode="External"/><Relationship Id="rId9" Type="http://schemas.openxmlformats.org/officeDocument/2006/relationships/hyperlink" Target="http://astropixels.com/stars/Deneb-01.html" TargetMode="External"/><Relationship Id="rId14" Type="http://schemas.openxmlformats.org/officeDocument/2006/relationships/hyperlink" Target="http://astropixels.com/stars/Aldebaran-01.html" TargetMode="External"/><Relationship Id="rId22" Type="http://schemas.openxmlformats.org/officeDocument/2006/relationships/hyperlink" Target="http://astropixels.com/stars/Sirius-01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astropixels.com/stars/Altair-01.html" TargetMode="External"/><Relationship Id="rId13" Type="http://schemas.openxmlformats.org/officeDocument/2006/relationships/hyperlink" Target="http://astropixels.com/stars/Alnitak-01.html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://astropixels.com/stars/Vega-01.html" TargetMode="External"/><Relationship Id="rId7" Type="http://schemas.openxmlformats.org/officeDocument/2006/relationships/hyperlink" Target="http://astropixels.com/stars/Betelgeuse-01.html" TargetMode="External"/><Relationship Id="rId12" Type="http://schemas.openxmlformats.org/officeDocument/2006/relationships/hyperlink" Target="http://astropixels.com/stars/Alnilam-01.html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://astropixels.com/stars/Arcturus-01.html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http://astropixels.com/stars/Sirius-01.html" TargetMode="External"/><Relationship Id="rId6" Type="http://schemas.openxmlformats.org/officeDocument/2006/relationships/hyperlink" Target="http://astropixels.com/stars/Procyon-01.html" TargetMode="External"/><Relationship Id="rId11" Type="http://schemas.openxmlformats.org/officeDocument/2006/relationships/hyperlink" Target="http://astropixels.com/stars/Bellatrix-01.html" TargetMode="External"/><Relationship Id="rId5" Type="http://schemas.openxmlformats.org/officeDocument/2006/relationships/hyperlink" Target="http://astropixels.com/stars/Rigel-01.html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://astropixels.com/stars/Polaris-01.html" TargetMode="External"/><Relationship Id="rId4" Type="http://schemas.openxmlformats.org/officeDocument/2006/relationships/hyperlink" Target="http://astropixels.com/stars/Capella-01.html" TargetMode="External"/><Relationship Id="rId9" Type="http://schemas.openxmlformats.org/officeDocument/2006/relationships/hyperlink" Target="http://astropixels.com/stars/Aldebaran-01.html" TargetMode="External"/><Relationship Id="rId14" Type="http://schemas.openxmlformats.org/officeDocument/2006/relationships/hyperlink" Target="http://astropixels.com/stars/Mintaka-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0"/>
  <sheetViews>
    <sheetView workbookViewId="0">
      <selection activeCell="L47" sqref="L47"/>
    </sheetView>
  </sheetViews>
  <sheetFormatPr defaultColWidth="9.140625" defaultRowHeight="15" x14ac:dyDescent="0.25"/>
  <cols>
    <col min="1" max="1" width="3.140625" style="60" customWidth="1"/>
    <col min="2" max="2" width="23.7109375" style="60" bestFit="1" customWidth="1"/>
    <col min="3" max="3" width="25.140625" style="60" bestFit="1" customWidth="1"/>
    <col min="4" max="4" width="23" style="60" bestFit="1" customWidth="1"/>
    <col min="5" max="5" width="17.28515625" style="60" bestFit="1" customWidth="1"/>
    <col min="6" max="6" width="15.42578125" style="60" bestFit="1" customWidth="1"/>
    <col min="7" max="8" width="15.85546875" style="60" bestFit="1" customWidth="1"/>
    <col min="9" max="9" width="17.5703125" style="60" bestFit="1" customWidth="1"/>
    <col min="10" max="10" width="23.42578125" style="60" bestFit="1" customWidth="1"/>
    <col min="11" max="11" width="26.140625" style="60" bestFit="1" customWidth="1"/>
    <col min="12" max="12" width="18.7109375" style="60" bestFit="1" customWidth="1"/>
    <col min="13" max="13" width="23.28515625" style="60" bestFit="1" customWidth="1"/>
    <col min="14" max="18" width="16.140625" style="60" customWidth="1"/>
    <col min="19" max="16384" width="9.140625" style="60"/>
  </cols>
  <sheetData>
    <row r="3" spans="2:13" s="59" customFormat="1" ht="24" x14ac:dyDescent="0.2">
      <c r="B3" s="62" t="s">
        <v>607</v>
      </c>
      <c r="C3" s="62" t="s">
        <v>608</v>
      </c>
      <c r="D3" s="62" t="s">
        <v>609</v>
      </c>
      <c r="E3" s="62" t="s">
        <v>610</v>
      </c>
      <c r="F3" s="62" t="s">
        <v>611</v>
      </c>
      <c r="G3" s="62" t="s">
        <v>612</v>
      </c>
      <c r="H3" s="62" t="s">
        <v>613</v>
      </c>
      <c r="I3" s="62" t="s">
        <v>614</v>
      </c>
      <c r="J3" s="62" t="s">
        <v>615</v>
      </c>
      <c r="K3" s="62" t="s">
        <v>616</v>
      </c>
      <c r="L3" s="62" t="s">
        <v>617</v>
      </c>
      <c r="M3" s="62" t="s">
        <v>618</v>
      </c>
    </row>
    <row r="4" spans="2:13" x14ac:dyDescent="0.25">
      <c r="B4" s="63" t="s">
        <v>573</v>
      </c>
      <c r="C4" s="63" t="s">
        <v>575</v>
      </c>
      <c r="D4" s="63" t="s">
        <v>577</v>
      </c>
      <c r="E4" s="63" t="s">
        <v>539</v>
      </c>
      <c r="F4" s="63" t="s">
        <v>541</v>
      </c>
      <c r="G4" s="63" t="s">
        <v>543</v>
      </c>
      <c r="H4" s="63" t="s">
        <v>545</v>
      </c>
      <c r="I4" s="63" t="s">
        <v>547</v>
      </c>
      <c r="J4" s="63" t="s">
        <v>549</v>
      </c>
      <c r="K4" s="63" t="s">
        <v>567</v>
      </c>
      <c r="L4" s="63" t="s">
        <v>569</v>
      </c>
      <c r="M4" s="63" t="s">
        <v>571</v>
      </c>
    </row>
    <row r="5" spans="2:13" x14ac:dyDescent="0.25">
      <c r="B5" s="63" t="s">
        <v>574</v>
      </c>
      <c r="C5" s="63" t="s">
        <v>576</v>
      </c>
      <c r="D5" s="63" t="s">
        <v>578</v>
      </c>
      <c r="E5" s="63" t="s">
        <v>540</v>
      </c>
      <c r="F5" s="63" t="s">
        <v>542</v>
      </c>
      <c r="G5" s="63" t="s">
        <v>544</v>
      </c>
      <c r="H5" s="63" t="s">
        <v>546</v>
      </c>
      <c r="I5" s="63" t="s">
        <v>548</v>
      </c>
      <c r="J5" s="63" t="s">
        <v>550</v>
      </c>
      <c r="K5" s="63" t="s">
        <v>568</v>
      </c>
      <c r="L5" s="63" t="s">
        <v>570</v>
      </c>
      <c r="M5" s="63" t="s">
        <v>572</v>
      </c>
    </row>
    <row r="6" spans="2:13" s="61" customFormat="1" ht="21" x14ac:dyDescent="0.35">
      <c r="B6" s="64" t="s">
        <v>587</v>
      </c>
      <c r="C6" s="64" t="s">
        <v>590</v>
      </c>
      <c r="D6" s="64" t="s">
        <v>594</v>
      </c>
      <c r="E6" s="64" t="s">
        <v>551</v>
      </c>
      <c r="F6" s="64" t="s">
        <v>553</v>
      </c>
      <c r="G6" s="64" t="s">
        <v>555</v>
      </c>
      <c r="H6" s="64" t="s">
        <v>558</v>
      </c>
      <c r="I6" s="64" t="s">
        <v>560</v>
      </c>
      <c r="J6" s="64" t="s">
        <v>563</v>
      </c>
      <c r="K6" s="64" t="s">
        <v>579</v>
      </c>
      <c r="L6" s="64" t="s">
        <v>581</v>
      </c>
      <c r="M6" s="64" t="s">
        <v>583</v>
      </c>
    </row>
    <row r="7" spans="2:13" x14ac:dyDescent="0.25">
      <c r="B7" s="63" t="s">
        <v>588</v>
      </c>
      <c r="C7" s="63" t="s">
        <v>591</v>
      </c>
      <c r="D7" s="63" t="s">
        <v>606</v>
      </c>
      <c r="E7" s="63" t="s">
        <v>596</v>
      </c>
      <c r="F7" s="63" t="s">
        <v>597</v>
      </c>
      <c r="G7" s="63" t="s">
        <v>598</v>
      </c>
      <c r="H7" s="63" t="s">
        <v>600</v>
      </c>
      <c r="I7" s="63" t="s">
        <v>561</v>
      </c>
      <c r="J7" s="63" t="s">
        <v>601</v>
      </c>
      <c r="K7" s="63" t="s">
        <v>602</v>
      </c>
      <c r="L7" s="63" t="s">
        <v>603</v>
      </c>
      <c r="M7" s="63" t="s">
        <v>584</v>
      </c>
    </row>
    <row r="8" spans="2:13" x14ac:dyDescent="0.25">
      <c r="B8" s="63" t="s">
        <v>589</v>
      </c>
      <c r="C8" s="63" t="s">
        <v>592</v>
      </c>
      <c r="D8" s="63" t="s">
        <v>595</v>
      </c>
      <c r="E8" s="63" t="s">
        <v>552</v>
      </c>
      <c r="F8" s="63" t="s">
        <v>554</v>
      </c>
      <c r="G8" s="63" t="s">
        <v>556</v>
      </c>
      <c r="H8" s="63" t="s">
        <v>559</v>
      </c>
      <c r="I8" s="63" t="s">
        <v>562</v>
      </c>
      <c r="J8" s="63" t="s">
        <v>564</v>
      </c>
      <c r="K8" s="63" t="s">
        <v>580</v>
      </c>
      <c r="L8" s="63" t="s">
        <v>582</v>
      </c>
      <c r="M8" s="63" t="s">
        <v>585</v>
      </c>
    </row>
    <row r="9" spans="2:13" x14ac:dyDescent="0.25">
      <c r="C9" s="63" t="s">
        <v>593</v>
      </c>
      <c r="G9" s="63" t="s">
        <v>557</v>
      </c>
      <c r="J9" s="63" t="s">
        <v>565</v>
      </c>
      <c r="M9" s="63" t="s">
        <v>586</v>
      </c>
    </row>
    <row r="10" spans="2:13" x14ac:dyDescent="0.25">
      <c r="C10" s="63" t="s">
        <v>605</v>
      </c>
      <c r="G10" s="63" t="s">
        <v>599</v>
      </c>
      <c r="J10" s="63" t="s">
        <v>566</v>
      </c>
      <c r="M10" s="63" t="s">
        <v>604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20"/>
  <sheetViews>
    <sheetView zoomScaleNormal="100" workbookViewId="0">
      <selection activeCell="G5" sqref="G5"/>
    </sheetView>
  </sheetViews>
  <sheetFormatPr defaultColWidth="11.42578125" defaultRowHeight="15" x14ac:dyDescent="0.25"/>
  <cols>
    <col min="2" max="2" width="19" bestFit="1" customWidth="1"/>
    <col min="3" max="3" width="5.5703125" bestFit="1" customWidth="1"/>
    <col min="4" max="4" width="4.42578125" bestFit="1" customWidth="1"/>
    <col min="6" max="6" width="16.42578125" bestFit="1" customWidth="1"/>
    <col min="7" max="7" width="5.5703125" bestFit="1" customWidth="1"/>
    <col min="8" max="8" width="4.42578125" bestFit="1" customWidth="1"/>
    <col min="9" max="9" width="11.7109375" bestFit="1" customWidth="1"/>
    <col min="10" max="10" width="11" bestFit="1" customWidth="1"/>
    <col min="11" max="11" width="4.42578125" bestFit="1" customWidth="1"/>
    <col min="12" max="17" width="5.5703125" bestFit="1" customWidth="1"/>
    <col min="18" max="22" width="6.28515625" bestFit="1" customWidth="1"/>
  </cols>
  <sheetData>
    <row r="3" spans="2:23" x14ac:dyDescent="0.25">
      <c r="J3" t="s">
        <v>534</v>
      </c>
      <c r="U3" t="s">
        <v>502</v>
      </c>
      <c r="V3" t="s">
        <v>503</v>
      </c>
    </row>
    <row r="4" spans="2:23" x14ac:dyDescent="0.25">
      <c r="B4" s="1" t="s">
        <v>6</v>
      </c>
      <c r="C4" s="1">
        <v>23.5</v>
      </c>
      <c r="D4" s="1" t="s">
        <v>7</v>
      </c>
      <c r="F4" s="1" t="s">
        <v>10</v>
      </c>
      <c r="G4" s="1"/>
      <c r="H4" s="1"/>
      <c r="J4" s="1" t="s">
        <v>16</v>
      </c>
      <c r="K4" s="1" t="s">
        <v>7</v>
      </c>
      <c r="L4" s="1">
        <v>89</v>
      </c>
      <c r="M4" s="1">
        <v>80</v>
      </c>
      <c r="N4" s="1">
        <v>70</v>
      </c>
      <c r="O4" s="1">
        <v>60</v>
      </c>
      <c r="P4" s="1">
        <v>50</v>
      </c>
      <c r="Q4" s="1">
        <v>40</v>
      </c>
      <c r="R4" s="1">
        <v>30</v>
      </c>
      <c r="S4" s="1">
        <v>20</v>
      </c>
      <c r="T4" s="1">
        <v>10</v>
      </c>
      <c r="U4" s="1">
        <v>0</v>
      </c>
      <c r="V4" s="1">
        <v>-6</v>
      </c>
      <c r="W4" s="1" t="s">
        <v>7</v>
      </c>
    </row>
    <row r="5" spans="2:23" x14ac:dyDescent="0.25">
      <c r="B5" s="1" t="s">
        <v>6</v>
      </c>
      <c r="C5" s="2">
        <f>C4*PI()/180</f>
        <v>0.41015237421866746</v>
      </c>
      <c r="D5" s="1" t="s">
        <v>8</v>
      </c>
      <c r="F5" s="1" t="s">
        <v>9</v>
      </c>
      <c r="G5" s="1">
        <f>plots!D1</f>
        <v>40</v>
      </c>
      <c r="H5" s="1" t="s">
        <v>7</v>
      </c>
      <c r="J5" s="1" t="s">
        <v>16</v>
      </c>
      <c r="K5" s="1" t="s">
        <v>8</v>
      </c>
      <c r="L5" s="2">
        <f t="shared" ref="L5:V5" si="0">L4*PI()/180</f>
        <v>1.5533430342749535</v>
      </c>
      <c r="M5" s="2">
        <f t="shared" si="0"/>
        <v>1.3962634015954636</v>
      </c>
      <c r="N5" s="2">
        <f t="shared" si="0"/>
        <v>1.2217304763960306</v>
      </c>
      <c r="O5" s="2">
        <f t="shared" si="0"/>
        <v>1.0471975511965976</v>
      </c>
      <c r="P5" s="2">
        <f t="shared" si="0"/>
        <v>0.87266462599716477</v>
      </c>
      <c r="Q5" s="2">
        <f t="shared" si="0"/>
        <v>0.69813170079773179</v>
      </c>
      <c r="R5" s="2">
        <f t="shared" si="0"/>
        <v>0.52359877559829882</v>
      </c>
      <c r="S5" s="2">
        <f t="shared" si="0"/>
        <v>0.3490658503988659</v>
      </c>
      <c r="T5" s="2">
        <f t="shared" si="0"/>
        <v>0.17453292519943295</v>
      </c>
      <c r="U5" s="2">
        <f t="shared" si="0"/>
        <v>0</v>
      </c>
      <c r="V5" s="2">
        <f t="shared" si="0"/>
        <v>-0.10471975511965977</v>
      </c>
      <c r="W5" s="1" t="s">
        <v>8</v>
      </c>
    </row>
    <row r="6" spans="2:23" x14ac:dyDescent="0.25">
      <c r="B6" s="1"/>
      <c r="C6" s="1"/>
      <c r="D6" s="1"/>
      <c r="F6" s="1" t="s">
        <v>9</v>
      </c>
      <c r="G6" s="2">
        <f>G5*PI()/180</f>
        <v>0.69813170079773179</v>
      </c>
      <c r="H6" s="1" t="s">
        <v>8</v>
      </c>
      <c r="J6" s="1" t="s">
        <v>24</v>
      </c>
      <c r="K6" s="1" t="s">
        <v>8</v>
      </c>
      <c r="L6" s="2">
        <f t="shared" ref="L6:V6" si="1">(PI()-$G$6-L5)/2</f>
        <v>0.44505895925855388</v>
      </c>
      <c r="M6" s="2">
        <f t="shared" si="1"/>
        <v>0.52359877559829882</v>
      </c>
      <c r="N6" s="2">
        <f t="shared" si="1"/>
        <v>0.6108652381980153</v>
      </c>
      <c r="O6" s="2">
        <f t="shared" si="1"/>
        <v>0.69813170079773179</v>
      </c>
      <c r="P6" s="2">
        <f t="shared" si="1"/>
        <v>0.78539816339744828</v>
      </c>
      <c r="Q6" s="2">
        <f t="shared" si="1"/>
        <v>0.87266462599716466</v>
      </c>
      <c r="R6" s="2">
        <f t="shared" si="1"/>
        <v>0.95993108859688125</v>
      </c>
      <c r="S6" s="2">
        <f t="shared" si="1"/>
        <v>1.0471975511965976</v>
      </c>
      <c r="T6" s="2">
        <f t="shared" si="1"/>
        <v>1.1344640137963142</v>
      </c>
      <c r="U6" s="2">
        <f t="shared" si="1"/>
        <v>1.2217304763960306</v>
      </c>
      <c r="V6" s="2">
        <f t="shared" si="1"/>
        <v>1.2740903539558606</v>
      </c>
      <c r="W6" s="1" t="s">
        <v>8</v>
      </c>
    </row>
    <row r="7" spans="2:23" x14ac:dyDescent="0.25">
      <c r="B7" s="11" t="s">
        <v>11</v>
      </c>
      <c r="C7" s="11">
        <v>40</v>
      </c>
      <c r="D7" s="11" t="s">
        <v>12</v>
      </c>
      <c r="F7" s="1" t="s">
        <v>17</v>
      </c>
      <c r="G7" s="1"/>
      <c r="H7" s="1"/>
      <c r="J7" s="1" t="s">
        <v>24</v>
      </c>
      <c r="K7" s="1" t="s">
        <v>7</v>
      </c>
      <c r="L7" s="3">
        <f t="shared" ref="L7:V7" si="2">L6*180/PI()</f>
        <v>25.499999999999989</v>
      </c>
      <c r="M7" s="3">
        <f t="shared" si="2"/>
        <v>29.999999999999996</v>
      </c>
      <c r="N7" s="3">
        <f t="shared" si="2"/>
        <v>35</v>
      </c>
      <c r="O7" s="3">
        <f t="shared" si="2"/>
        <v>40</v>
      </c>
      <c r="P7" s="3">
        <f t="shared" si="2"/>
        <v>45</v>
      </c>
      <c r="Q7" s="3">
        <f t="shared" si="2"/>
        <v>49.999999999999993</v>
      </c>
      <c r="R7" s="3">
        <f t="shared" si="2"/>
        <v>55</v>
      </c>
      <c r="S7" s="3">
        <f t="shared" si="2"/>
        <v>59.999999999999993</v>
      </c>
      <c r="T7" s="3">
        <f t="shared" si="2"/>
        <v>65</v>
      </c>
      <c r="U7" s="3">
        <f t="shared" si="2"/>
        <v>70</v>
      </c>
      <c r="V7" s="3">
        <f t="shared" si="2"/>
        <v>73</v>
      </c>
      <c r="W7" s="1" t="s">
        <v>7</v>
      </c>
    </row>
    <row r="8" spans="2:23" x14ac:dyDescent="0.25">
      <c r="B8" s="1" t="s">
        <v>14</v>
      </c>
      <c r="C8" s="2">
        <f>(PI()/2-C5)/2</f>
        <v>0.58032197628811455</v>
      </c>
      <c r="D8" s="1" t="s">
        <v>8</v>
      </c>
      <c r="F8" s="1" t="s">
        <v>18</v>
      </c>
      <c r="G8" s="1"/>
      <c r="H8" s="1"/>
      <c r="J8" s="7" t="s">
        <v>23</v>
      </c>
      <c r="K8" s="7" t="s">
        <v>12</v>
      </c>
      <c r="L8" s="8">
        <f t="shared" ref="L8:V8" si="3">$C$7*TAN(L6)</f>
        <v>19.079021307926396</v>
      </c>
      <c r="M8" s="8">
        <f t="shared" si="3"/>
        <v>23.094010767585029</v>
      </c>
      <c r="N8" s="8">
        <f t="shared" si="3"/>
        <v>28.008301528388387</v>
      </c>
      <c r="O8" s="8">
        <f t="shared" si="3"/>
        <v>33.563985247091196</v>
      </c>
      <c r="P8" s="8">
        <f t="shared" si="3"/>
        <v>39.999999999999993</v>
      </c>
      <c r="Q8" s="8">
        <f t="shared" si="3"/>
        <v>47.670143703768382</v>
      </c>
      <c r="R8" s="8">
        <f t="shared" si="3"/>
        <v>57.125920269684578</v>
      </c>
      <c r="S8" s="8">
        <f t="shared" si="3"/>
        <v>69.28203230275507</v>
      </c>
      <c r="T8" s="8">
        <f t="shared" si="3"/>
        <v>85.78027682038234</v>
      </c>
      <c r="U8" s="8">
        <f t="shared" si="3"/>
        <v>109.89909677818487</v>
      </c>
      <c r="V8" s="8">
        <f t="shared" si="3"/>
        <v>130.83410473936561</v>
      </c>
      <c r="W8" s="7" t="s">
        <v>12</v>
      </c>
    </row>
    <row r="9" spans="2:23" x14ac:dyDescent="0.25">
      <c r="B9" s="1" t="s">
        <v>14</v>
      </c>
      <c r="C9" s="3">
        <f>C8*180/PI()</f>
        <v>33.25</v>
      </c>
      <c r="D9" s="1" t="s">
        <v>7</v>
      </c>
      <c r="F9" s="1" t="s">
        <v>16</v>
      </c>
      <c r="G9" s="1">
        <v>90</v>
      </c>
      <c r="H9" s="1" t="s">
        <v>7</v>
      </c>
      <c r="J9" s="1" t="s">
        <v>25</v>
      </c>
      <c r="K9" s="1" t="s">
        <v>8</v>
      </c>
      <c r="L9" s="2">
        <f t="shared" ref="L9:V9" si="4">(L5-$G$6)/2</f>
        <v>0.42760566673861083</v>
      </c>
      <c r="M9" s="2">
        <f t="shared" si="4"/>
        <v>0.3490658503988659</v>
      </c>
      <c r="N9" s="2">
        <f t="shared" si="4"/>
        <v>0.26179938779914941</v>
      </c>
      <c r="O9" s="2">
        <f t="shared" si="4"/>
        <v>0.17453292519943292</v>
      </c>
      <c r="P9" s="2">
        <f t="shared" si="4"/>
        <v>8.7266462599716488E-2</v>
      </c>
      <c r="Q9" s="2">
        <f t="shared" si="4"/>
        <v>0</v>
      </c>
      <c r="R9" s="2">
        <f t="shared" si="4"/>
        <v>-8.7266462599716488E-2</v>
      </c>
      <c r="S9" s="2">
        <f t="shared" si="4"/>
        <v>-0.17453292519943295</v>
      </c>
      <c r="T9" s="2">
        <f t="shared" si="4"/>
        <v>-0.26179938779914941</v>
      </c>
      <c r="U9" s="2">
        <f t="shared" si="4"/>
        <v>-0.3490658503988659</v>
      </c>
      <c r="V9" s="2">
        <f t="shared" si="4"/>
        <v>-0.4014257279586958</v>
      </c>
      <c r="W9" s="1" t="s">
        <v>8</v>
      </c>
    </row>
    <row r="10" spans="2:23" x14ac:dyDescent="0.25">
      <c r="B10" s="4" t="s">
        <v>13</v>
      </c>
      <c r="C10" s="5">
        <f>C7*TAN(C8)</f>
        <v>26.225149163881511</v>
      </c>
      <c r="D10" s="4" t="s">
        <v>12</v>
      </c>
      <c r="F10" s="1" t="s">
        <v>16</v>
      </c>
      <c r="G10" s="2">
        <f>G9*PI()/180</f>
        <v>1.5707963267948966</v>
      </c>
      <c r="H10" s="1" t="s">
        <v>8</v>
      </c>
      <c r="J10" s="1" t="s">
        <v>25</v>
      </c>
      <c r="K10" s="1" t="s">
        <v>7</v>
      </c>
      <c r="L10" s="3">
        <f t="shared" ref="L10:V10" si="5">L9*180/PI()</f>
        <v>24.500000000000007</v>
      </c>
      <c r="M10" s="3">
        <f t="shared" si="5"/>
        <v>20</v>
      </c>
      <c r="N10" s="3">
        <f t="shared" si="5"/>
        <v>14.999999999999998</v>
      </c>
      <c r="O10" s="3">
        <f t="shared" si="5"/>
        <v>9.9999999999999982</v>
      </c>
      <c r="P10" s="3">
        <f t="shared" si="5"/>
        <v>5.0000000000000009</v>
      </c>
      <c r="Q10" s="3">
        <f t="shared" si="5"/>
        <v>0</v>
      </c>
      <c r="R10" s="3">
        <f t="shared" si="5"/>
        <v>-5.0000000000000009</v>
      </c>
      <c r="S10" s="3">
        <f t="shared" si="5"/>
        <v>-10</v>
      </c>
      <c r="T10" s="3">
        <f t="shared" si="5"/>
        <v>-14.999999999999998</v>
      </c>
      <c r="U10" s="3">
        <f t="shared" si="5"/>
        <v>-20</v>
      </c>
      <c r="V10" s="3">
        <f t="shared" si="5"/>
        <v>-23</v>
      </c>
      <c r="W10" s="1" t="s">
        <v>7</v>
      </c>
    </row>
    <row r="11" spans="2:23" x14ac:dyDescent="0.25">
      <c r="B11" s="1" t="s">
        <v>15</v>
      </c>
      <c r="C11" s="2">
        <f>(PI()/2+C5)/2</f>
        <v>0.99047435050678201</v>
      </c>
      <c r="D11" s="1" t="s">
        <v>8</v>
      </c>
      <c r="F11" s="1" t="s">
        <v>19</v>
      </c>
      <c r="G11" s="2">
        <f>(PI()-$G$6-G10)/2</f>
        <v>0.43633231299858233</v>
      </c>
      <c r="H11" s="1" t="s">
        <v>8</v>
      </c>
      <c r="J11" s="7" t="s">
        <v>22</v>
      </c>
      <c r="K11" s="7" t="s">
        <v>12</v>
      </c>
      <c r="L11" s="9">
        <f t="shared" ref="L11:V11" si="6">$C$7*TAN(L9)</f>
        <v>18.229050221303392</v>
      </c>
      <c r="M11" s="9">
        <f t="shared" si="6"/>
        <v>14.558809370648094</v>
      </c>
      <c r="N11" s="9">
        <f t="shared" si="6"/>
        <v>10.717967697244909</v>
      </c>
      <c r="O11" s="9">
        <f t="shared" si="6"/>
        <v>7.0530792283385981</v>
      </c>
      <c r="P11" s="9">
        <f t="shared" si="6"/>
        <v>3.4995465410369606</v>
      </c>
      <c r="Q11" s="9">
        <f t="shared" si="6"/>
        <v>0</v>
      </c>
      <c r="R11" s="9">
        <f t="shared" si="6"/>
        <v>-3.4995465410369606</v>
      </c>
      <c r="S11" s="9">
        <f t="shared" si="6"/>
        <v>-7.053079228338599</v>
      </c>
      <c r="T11" s="9">
        <f t="shared" si="6"/>
        <v>-10.717967697244909</v>
      </c>
      <c r="U11" s="9">
        <f t="shared" si="6"/>
        <v>-14.558809370648094</v>
      </c>
      <c r="V11" s="9">
        <f t="shared" si="6"/>
        <v>-16.978992648384189</v>
      </c>
      <c r="W11" s="7" t="s">
        <v>12</v>
      </c>
    </row>
    <row r="12" spans="2:23" x14ac:dyDescent="0.25">
      <c r="B12" s="1" t="s">
        <v>15</v>
      </c>
      <c r="C12" s="3">
        <f>C11*180/PI()</f>
        <v>56.75</v>
      </c>
      <c r="D12" s="1" t="s">
        <v>7</v>
      </c>
      <c r="F12" s="1" t="s">
        <v>19</v>
      </c>
      <c r="G12" s="3">
        <f>G11*180/PI()</f>
        <v>24.999999999999996</v>
      </c>
      <c r="H12" s="1" t="s">
        <v>7</v>
      </c>
      <c r="J12" s="6" t="s">
        <v>26</v>
      </c>
      <c r="K12" s="6" t="s">
        <v>12</v>
      </c>
      <c r="L12" s="10">
        <f t="shared" ref="L12:V12" si="7">(L8+L11)/2</f>
        <v>18.654035764614896</v>
      </c>
      <c r="M12" s="10">
        <f t="shared" si="7"/>
        <v>18.826410069116562</v>
      </c>
      <c r="N12" s="10">
        <f t="shared" si="7"/>
        <v>19.363134612816648</v>
      </c>
      <c r="O12" s="10">
        <f t="shared" si="7"/>
        <v>20.308532237714896</v>
      </c>
      <c r="P12" s="10">
        <f t="shared" si="7"/>
        <v>21.749773270518478</v>
      </c>
      <c r="Q12" s="10">
        <f t="shared" si="7"/>
        <v>23.835071851884191</v>
      </c>
      <c r="R12" s="10">
        <f t="shared" si="7"/>
        <v>26.813186864323807</v>
      </c>
      <c r="S12" s="10">
        <f t="shared" si="7"/>
        <v>31.114476537208237</v>
      </c>
      <c r="T12" s="10">
        <f t="shared" si="7"/>
        <v>37.531154561568712</v>
      </c>
      <c r="U12" s="10">
        <f t="shared" si="7"/>
        <v>47.670143703768389</v>
      </c>
      <c r="V12" s="10">
        <f t="shared" si="7"/>
        <v>56.927556045490711</v>
      </c>
      <c r="W12" s="6" t="s">
        <v>12</v>
      </c>
    </row>
    <row r="13" spans="2:23" x14ac:dyDescent="0.25">
      <c r="B13" s="4" t="s">
        <v>21</v>
      </c>
      <c r="C13" s="5">
        <f>C7*TAN(C11)</f>
        <v>61.010139160756196</v>
      </c>
      <c r="D13" s="4" t="s">
        <v>12</v>
      </c>
      <c r="F13" s="7" t="s">
        <v>20</v>
      </c>
      <c r="G13" s="8">
        <f>$C$7*TAN(G11)</f>
        <v>18.652306326199941</v>
      </c>
      <c r="H13" s="7" t="s">
        <v>12</v>
      </c>
      <c r="J13" s="6" t="s">
        <v>4</v>
      </c>
      <c r="K13" s="6" t="s">
        <v>12</v>
      </c>
      <c r="L13" s="10">
        <f t="shared" ref="L13:V13" si="8">(L8-L11)/2</f>
        <v>0.42498554331150196</v>
      </c>
      <c r="M13" s="10">
        <f t="shared" si="8"/>
        <v>4.2676006984684678</v>
      </c>
      <c r="N13" s="10">
        <f t="shared" si="8"/>
        <v>8.645166915571739</v>
      </c>
      <c r="O13" s="10">
        <f t="shared" si="8"/>
        <v>13.2554530093763</v>
      </c>
      <c r="P13" s="10">
        <f t="shared" si="8"/>
        <v>18.250226729481515</v>
      </c>
      <c r="Q13" s="10">
        <f t="shared" si="8"/>
        <v>23.835071851884191</v>
      </c>
      <c r="R13" s="10">
        <f t="shared" si="8"/>
        <v>30.31273340536077</v>
      </c>
      <c r="S13" s="10">
        <f t="shared" si="8"/>
        <v>38.167555765546837</v>
      </c>
      <c r="T13" s="10">
        <f t="shared" si="8"/>
        <v>48.249122258813628</v>
      </c>
      <c r="U13" s="10">
        <f t="shared" si="8"/>
        <v>62.228953074416481</v>
      </c>
      <c r="V13" s="10">
        <f t="shared" si="8"/>
        <v>73.906548693874896</v>
      </c>
      <c r="W13" s="6" t="s">
        <v>12</v>
      </c>
    </row>
    <row r="14" spans="2:23" x14ac:dyDescent="0.25">
      <c r="B14" s="1"/>
      <c r="C14" s="1"/>
      <c r="D14" s="1"/>
    </row>
    <row r="15" spans="2:23" x14ac:dyDescent="0.25">
      <c r="B15" s="4" t="s">
        <v>513</v>
      </c>
      <c r="C15" s="5">
        <f>(C10+C13)/2</f>
        <v>43.617644162318854</v>
      </c>
      <c r="D15" s="4" t="s">
        <v>12</v>
      </c>
    </row>
    <row r="16" spans="2:23" x14ac:dyDescent="0.25">
      <c r="B16" s="4" t="s">
        <v>514</v>
      </c>
      <c r="C16" s="5">
        <f>(C10-C13)/2</f>
        <v>-17.392494998437343</v>
      </c>
      <c r="D16" s="4" t="s">
        <v>12</v>
      </c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3:U62"/>
  <sheetViews>
    <sheetView workbookViewId="0">
      <selection activeCell="D61" sqref="D61:M62"/>
    </sheetView>
  </sheetViews>
  <sheetFormatPr defaultColWidth="11.42578125" defaultRowHeight="15" x14ac:dyDescent="0.25"/>
  <cols>
    <col min="6" max="12" width="0" hidden="1" customWidth="1"/>
    <col min="14" max="14" width="0" hidden="1" customWidth="1"/>
    <col min="15" max="15" width="3.42578125" bestFit="1" customWidth="1"/>
    <col min="16" max="16" width="4.42578125" bestFit="1" customWidth="1"/>
    <col min="17" max="17" width="4.5703125" bestFit="1" customWidth="1"/>
    <col min="18" max="18" width="4.28515625" bestFit="1" customWidth="1"/>
    <col min="19" max="19" width="5.28515625" bestFit="1" customWidth="1"/>
    <col min="20" max="20" width="4.5703125" bestFit="1" customWidth="1"/>
    <col min="21" max="21" width="5.28515625" bestFit="1" customWidth="1"/>
  </cols>
  <sheetData>
    <row r="3" spans="3:21" x14ac:dyDescent="0.25">
      <c r="C3" t="s">
        <v>413</v>
      </c>
    </row>
    <row r="5" spans="3:21" ht="15.75" thickBot="1" x14ac:dyDescent="0.3"/>
    <row r="6" spans="3:21" ht="69" customHeight="1" x14ac:dyDescent="0.25">
      <c r="C6" s="67" t="s">
        <v>35</v>
      </c>
      <c r="D6" s="65" t="s">
        <v>36</v>
      </c>
      <c r="E6" s="65" t="s">
        <v>37</v>
      </c>
      <c r="F6" s="65" t="s">
        <v>38</v>
      </c>
      <c r="G6" s="65" t="s">
        <v>39</v>
      </c>
      <c r="H6" s="65" t="s">
        <v>40</v>
      </c>
      <c r="I6" s="65" t="s">
        <v>41</v>
      </c>
      <c r="J6" s="65" t="s">
        <v>42</v>
      </c>
      <c r="K6" s="65" t="s">
        <v>43</v>
      </c>
      <c r="L6" s="65" t="s">
        <v>44</v>
      </c>
      <c r="M6" s="19" t="s">
        <v>45</v>
      </c>
      <c r="N6" s="19" t="s">
        <v>47</v>
      </c>
      <c r="O6" s="35" t="s">
        <v>414</v>
      </c>
      <c r="P6" s="35" t="s">
        <v>414</v>
      </c>
      <c r="Q6" s="35" t="s">
        <v>414</v>
      </c>
      <c r="R6" s="35" t="s">
        <v>414</v>
      </c>
      <c r="S6" s="35" t="s">
        <v>417</v>
      </c>
      <c r="T6" s="35" t="s">
        <v>414</v>
      </c>
      <c r="U6" s="35" t="s">
        <v>417</v>
      </c>
    </row>
    <row r="7" spans="3:21" hidden="1" x14ac:dyDescent="0.25">
      <c r="C7" s="68"/>
      <c r="D7" s="66"/>
      <c r="E7" s="66"/>
      <c r="F7" s="66"/>
      <c r="G7" s="66"/>
      <c r="H7" s="66"/>
      <c r="I7" s="66"/>
      <c r="J7" s="66"/>
      <c r="K7" s="66"/>
      <c r="L7" s="66"/>
      <c r="M7" s="13" t="s">
        <v>46</v>
      </c>
      <c r="N7" s="13" t="s">
        <v>48</v>
      </c>
      <c r="O7" s="7" t="s">
        <v>415</v>
      </c>
      <c r="P7" s="7" t="s">
        <v>416</v>
      </c>
      <c r="Q7" s="7" t="s">
        <v>415</v>
      </c>
      <c r="R7" s="7" t="s">
        <v>7</v>
      </c>
      <c r="S7" s="7" t="s">
        <v>7</v>
      </c>
      <c r="T7" s="7" t="s">
        <v>8</v>
      </c>
      <c r="U7" s="7" t="s">
        <v>8</v>
      </c>
    </row>
    <row r="8" spans="3:21" hidden="1" x14ac:dyDescent="0.25">
      <c r="C8" s="20">
        <v>1</v>
      </c>
      <c r="D8" s="15" t="s">
        <v>49</v>
      </c>
      <c r="E8" s="14" t="s">
        <v>50</v>
      </c>
      <c r="F8" s="14" t="s">
        <v>51</v>
      </c>
      <c r="G8" s="14" t="s">
        <v>52</v>
      </c>
      <c r="H8" s="14" t="s">
        <v>53</v>
      </c>
      <c r="I8" s="14" t="s">
        <v>54</v>
      </c>
      <c r="J8" s="14">
        <v>25</v>
      </c>
      <c r="K8" s="14" t="s">
        <v>55</v>
      </c>
      <c r="L8" s="14" t="s">
        <v>56</v>
      </c>
      <c r="M8" s="14" t="s">
        <v>57</v>
      </c>
      <c r="N8" s="14" t="s">
        <v>418</v>
      </c>
      <c r="O8" s="1" t="str">
        <f>LEFT(M8,2)</f>
        <v>06</v>
      </c>
      <c r="P8" s="1" t="str">
        <f>MID(M8,5,2)</f>
        <v>45</v>
      </c>
      <c r="Q8" s="31">
        <f>O8+P8/60</f>
        <v>6.75</v>
      </c>
      <c r="R8" s="32">
        <f>Q8*180/12</f>
        <v>101.25</v>
      </c>
      <c r="S8" s="1" t="str">
        <f>LEFT(N8,5)</f>
        <v>-16,7</v>
      </c>
      <c r="T8" s="3">
        <f t="shared" ref="T8:T39" si="0">Q8*PI()/12</f>
        <v>1.7671458676442586</v>
      </c>
      <c r="U8" s="3">
        <f>S8*PI()/180</f>
        <v>-0.291469985083053</v>
      </c>
    </row>
    <row r="9" spans="3:21" hidden="1" x14ac:dyDescent="0.25">
      <c r="C9" s="21">
        <v>2</v>
      </c>
      <c r="D9" s="17" t="s">
        <v>58</v>
      </c>
      <c r="E9" s="16" t="s">
        <v>59</v>
      </c>
      <c r="F9" s="16" t="s">
        <v>60</v>
      </c>
      <c r="G9" s="16" t="s">
        <v>61</v>
      </c>
      <c r="H9" s="16">
        <v>310</v>
      </c>
      <c r="I9" s="16" t="s">
        <v>62</v>
      </c>
      <c r="J9" s="16">
        <v>13600</v>
      </c>
      <c r="K9" s="16" t="s">
        <v>63</v>
      </c>
      <c r="L9" s="16">
        <v>65</v>
      </c>
      <c r="M9" s="16" t="s">
        <v>64</v>
      </c>
      <c r="N9" s="16" t="s">
        <v>419</v>
      </c>
      <c r="O9" s="1" t="str">
        <f t="shared" ref="O9:O60" si="1">LEFT(M9,2)</f>
        <v>06</v>
      </c>
      <c r="P9" s="1" t="str">
        <f t="shared" ref="P9:P60" si="2">MID(M9,5,2)</f>
        <v>24</v>
      </c>
      <c r="Q9" s="31">
        <f t="shared" ref="Q9:Q60" si="3">O9+P9/60</f>
        <v>6.4</v>
      </c>
      <c r="R9" s="32">
        <f t="shared" ref="R9:R60" si="4">Q9*180/12</f>
        <v>96</v>
      </c>
      <c r="S9" s="1" t="str">
        <f t="shared" ref="S9:S60" si="5">LEFT(N9,5)</f>
        <v>-52,7</v>
      </c>
      <c r="T9" s="3">
        <f t="shared" si="0"/>
        <v>1.6755160819145563</v>
      </c>
      <c r="U9" s="3">
        <f t="shared" ref="U9:U60" si="6">S9*PI()/180</f>
        <v>-0.91978851580101173</v>
      </c>
    </row>
    <row r="10" spans="3:21" hidden="1" x14ac:dyDescent="0.25">
      <c r="C10" s="20">
        <v>3</v>
      </c>
      <c r="D10" s="14" t="s">
        <v>65</v>
      </c>
      <c r="E10" s="14" t="s">
        <v>66</v>
      </c>
      <c r="F10" s="14" t="s">
        <v>67</v>
      </c>
      <c r="G10" s="14" t="s">
        <v>68</v>
      </c>
      <c r="H10" s="14" t="s">
        <v>69</v>
      </c>
      <c r="I10" s="14" t="s">
        <v>70</v>
      </c>
      <c r="J10" s="14" t="s">
        <v>71</v>
      </c>
      <c r="K10" s="14" t="s">
        <v>72</v>
      </c>
      <c r="L10" s="14" t="s">
        <v>73</v>
      </c>
      <c r="M10" s="14" t="s">
        <v>74</v>
      </c>
      <c r="N10" s="14" t="s">
        <v>420</v>
      </c>
      <c r="O10" s="1" t="str">
        <f t="shared" si="1"/>
        <v>14</v>
      </c>
      <c r="P10" s="1" t="str">
        <f t="shared" si="2"/>
        <v>40</v>
      </c>
      <c r="Q10" s="31">
        <f t="shared" si="3"/>
        <v>14.666666666666666</v>
      </c>
      <c r="R10" s="32">
        <f t="shared" si="4"/>
        <v>220</v>
      </c>
      <c r="S10" s="1" t="str">
        <f t="shared" si="5"/>
        <v>-60,8</v>
      </c>
      <c r="T10" s="3">
        <f t="shared" si="0"/>
        <v>3.8397243543875246</v>
      </c>
      <c r="U10" s="3">
        <f t="shared" si="6"/>
        <v>-1.0611601852125523</v>
      </c>
    </row>
    <row r="11" spans="3:21" hidden="1" x14ac:dyDescent="0.25">
      <c r="C11" s="21">
        <v>4</v>
      </c>
      <c r="D11" s="17" t="s">
        <v>75</v>
      </c>
      <c r="E11" s="16" t="s">
        <v>76</v>
      </c>
      <c r="F11" s="16" t="s">
        <v>77</v>
      </c>
      <c r="G11" s="16" t="s">
        <v>78</v>
      </c>
      <c r="H11" s="16" t="s">
        <v>79</v>
      </c>
      <c r="I11" s="16" t="s">
        <v>80</v>
      </c>
      <c r="J11" s="16">
        <v>170</v>
      </c>
      <c r="K11" s="16" t="s">
        <v>72</v>
      </c>
      <c r="L11" s="16">
        <v>26</v>
      </c>
      <c r="M11" s="16" t="s">
        <v>81</v>
      </c>
      <c r="N11" s="16" t="s">
        <v>421</v>
      </c>
      <c r="O11" s="1" t="str">
        <f t="shared" si="1"/>
        <v>14</v>
      </c>
      <c r="P11" s="1" t="str">
        <f t="shared" si="2"/>
        <v>16</v>
      </c>
      <c r="Q11" s="31">
        <f t="shared" si="3"/>
        <v>14.266666666666667</v>
      </c>
      <c r="R11" s="32">
        <f t="shared" si="4"/>
        <v>214</v>
      </c>
      <c r="S11" s="1" t="str">
        <f t="shared" si="5"/>
        <v>+19,2</v>
      </c>
      <c r="T11" s="3">
        <f t="shared" si="0"/>
        <v>3.7350045992678655</v>
      </c>
      <c r="U11" s="3">
        <f t="shared" si="6"/>
        <v>0.33510321638291124</v>
      </c>
    </row>
    <row r="12" spans="3:21" hidden="1" x14ac:dyDescent="0.25">
      <c r="C12" s="20">
        <v>5</v>
      </c>
      <c r="D12" s="15" t="s">
        <v>82</v>
      </c>
      <c r="E12" s="14" t="s">
        <v>83</v>
      </c>
      <c r="F12" s="14" t="s">
        <v>84</v>
      </c>
      <c r="G12" s="14" t="s">
        <v>85</v>
      </c>
      <c r="H12" s="14" t="s">
        <v>86</v>
      </c>
      <c r="I12" s="14" t="s">
        <v>87</v>
      </c>
      <c r="J12" s="14">
        <v>37</v>
      </c>
      <c r="K12" s="14" t="s">
        <v>88</v>
      </c>
      <c r="L12" s="14" t="s">
        <v>89</v>
      </c>
      <c r="M12" s="14" t="s">
        <v>90</v>
      </c>
      <c r="N12" s="14" t="s">
        <v>422</v>
      </c>
      <c r="O12" s="1" t="str">
        <f t="shared" si="1"/>
        <v>18</v>
      </c>
      <c r="P12" s="1" t="str">
        <f t="shared" si="2"/>
        <v>37</v>
      </c>
      <c r="Q12" s="31">
        <f t="shared" si="3"/>
        <v>18.616666666666667</v>
      </c>
      <c r="R12" s="32">
        <f t="shared" si="4"/>
        <v>279.25</v>
      </c>
      <c r="S12" s="1" t="str">
        <f t="shared" si="5"/>
        <v>+38,8</v>
      </c>
      <c r="T12" s="3">
        <f t="shared" si="0"/>
        <v>4.8738319361941658</v>
      </c>
      <c r="U12" s="3">
        <f t="shared" si="6"/>
        <v>0.67718774977379981</v>
      </c>
    </row>
    <row r="13" spans="3:21" hidden="1" x14ac:dyDescent="0.25">
      <c r="C13" s="21">
        <v>6</v>
      </c>
      <c r="D13" s="17" t="s">
        <v>91</v>
      </c>
      <c r="E13" s="16" t="s">
        <v>92</v>
      </c>
      <c r="F13" s="16" t="s">
        <v>93</v>
      </c>
      <c r="G13" s="16" t="s">
        <v>94</v>
      </c>
      <c r="H13" s="16" t="s">
        <v>95</v>
      </c>
      <c r="I13" s="16" t="s">
        <v>96</v>
      </c>
      <c r="J13" s="16">
        <v>79</v>
      </c>
      <c r="K13" s="16" t="s">
        <v>97</v>
      </c>
      <c r="L13" s="16">
        <v>12</v>
      </c>
      <c r="M13" s="16" t="s">
        <v>98</v>
      </c>
      <c r="N13" s="16" t="s">
        <v>423</v>
      </c>
      <c r="O13" s="1" t="str">
        <f t="shared" si="1"/>
        <v>05</v>
      </c>
      <c r="P13" s="1" t="str">
        <f t="shared" si="2"/>
        <v>17</v>
      </c>
      <c r="Q13" s="31">
        <f t="shared" si="3"/>
        <v>5.2833333333333332</v>
      </c>
      <c r="R13" s="32">
        <f t="shared" si="4"/>
        <v>79.25</v>
      </c>
      <c r="S13" s="1" t="str">
        <f t="shared" si="5"/>
        <v>+46,0</v>
      </c>
      <c r="T13" s="3">
        <f t="shared" si="0"/>
        <v>1.383173432205506</v>
      </c>
      <c r="U13" s="3">
        <f t="shared" si="6"/>
        <v>0.80285145591739149</v>
      </c>
    </row>
    <row r="14" spans="3:21" x14ac:dyDescent="0.25">
      <c r="C14" s="20">
        <v>7</v>
      </c>
      <c r="D14" s="15" t="s">
        <v>99</v>
      </c>
      <c r="E14" s="14" t="s">
        <v>100</v>
      </c>
      <c r="F14" s="14" t="s">
        <v>101</v>
      </c>
      <c r="G14" s="14" t="s">
        <v>102</v>
      </c>
      <c r="H14" s="14">
        <v>770</v>
      </c>
      <c r="I14" s="14" t="s">
        <v>103</v>
      </c>
      <c r="J14" s="14">
        <v>66000</v>
      </c>
      <c r="K14" s="14">
        <v>17</v>
      </c>
      <c r="L14" s="14">
        <v>78</v>
      </c>
      <c r="M14" s="14" t="s">
        <v>104</v>
      </c>
      <c r="N14" s="14" t="s">
        <v>424</v>
      </c>
      <c r="O14" s="1" t="str">
        <f t="shared" si="1"/>
        <v>05</v>
      </c>
      <c r="P14" s="1" t="str">
        <f t="shared" si="2"/>
        <v>15</v>
      </c>
      <c r="Q14" s="31">
        <f t="shared" si="3"/>
        <v>5.25</v>
      </c>
      <c r="R14" s="32">
        <f t="shared" si="4"/>
        <v>78.75</v>
      </c>
      <c r="S14" s="1" t="str">
        <f>LEFT(N14,4)</f>
        <v>-8,2</v>
      </c>
      <c r="T14" s="3">
        <f t="shared" si="0"/>
        <v>1.3744467859455345</v>
      </c>
      <c r="U14" s="3">
        <f t="shared" si="6"/>
        <v>-0.143116998663535</v>
      </c>
    </row>
    <row r="15" spans="3:21" hidden="1" x14ac:dyDescent="0.25">
      <c r="C15" s="21">
        <v>8</v>
      </c>
      <c r="D15" s="17" t="s">
        <v>105</v>
      </c>
      <c r="E15" s="16" t="s">
        <v>106</v>
      </c>
      <c r="F15" s="16" t="s">
        <v>107</v>
      </c>
      <c r="G15" s="16" t="s">
        <v>108</v>
      </c>
      <c r="H15" s="16" t="s">
        <v>109</v>
      </c>
      <c r="I15" s="16" t="s">
        <v>110</v>
      </c>
      <c r="J15" s="16" t="s">
        <v>111</v>
      </c>
      <c r="K15" s="16" t="s">
        <v>71</v>
      </c>
      <c r="L15" s="16" t="s">
        <v>55</v>
      </c>
      <c r="M15" s="16" t="s">
        <v>112</v>
      </c>
      <c r="N15" s="16" t="s">
        <v>425</v>
      </c>
      <c r="O15" s="1" t="str">
        <f t="shared" si="1"/>
        <v>07</v>
      </c>
      <c r="P15" s="1" t="str">
        <f t="shared" si="2"/>
        <v>39</v>
      </c>
      <c r="Q15" s="31">
        <f t="shared" si="3"/>
        <v>7.65</v>
      </c>
      <c r="R15" s="32">
        <f t="shared" si="4"/>
        <v>114.75</v>
      </c>
      <c r="S15" s="1" t="str">
        <f>LEFT(N15,4)</f>
        <v>+5,2</v>
      </c>
      <c r="T15" s="3">
        <f t="shared" si="0"/>
        <v>2.0027653166634933</v>
      </c>
      <c r="U15" s="3">
        <f t="shared" si="6"/>
        <v>9.0757121103705138E-2</v>
      </c>
    </row>
    <row r="16" spans="3:21" x14ac:dyDescent="0.25">
      <c r="C16" s="20">
        <v>9</v>
      </c>
      <c r="D16" s="15" t="s">
        <v>113</v>
      </c>
      <c r="E16" s="14" t="s">
        <v>114</v>
      </c>
      <c r="F16" s="14" t="s">
        <v>115</v>
      </c>
      <c r="G16" s="14" t="s">
        <v>116</v>
      </c>
      <c r="H16" s="14">
        <v>430</v>
      </c>
      <c r="I16" s="14" t="s">
        <v>117</v>
      </c>
      <c r="J16" s="14">
        <v>105000</v>
      </c>
      <c r="K16" s="14">
        <v>18</v>
      </c>
      <c r="L16" s="14">
        <v>936</v>
      </c>
      <c r="M16" s="14" t="s">
        <v>118</v>
      </c>
      <c r="N16" s="14" t="s">
        <v>426</v>
      </c>
      <c r="O16" s="1" t="str">
        <f t="shared" si="1"/>
        <v>05</v>
      </c>
      <c r="P16" s="1" t="str">
        <f t="shared" si="2"/>
        <v>55</v>
      </c>
      <c r="Q16" s="31">
        <f t="shared" si="3"/>
        <v>5.916666666666667</v>
      </c>
      <c r="R16" s="32">
        <f t="shared" si="4"/>
        <v>88.75</v>
      </c>
      <c r="S16" s="1" t="str">
        <f>LEFT(N16,4)</f>
        <v>+7,4</v>
      </c>
      <c r="T16" s="3">
        <f t="shared" si="0"/>
        <v>1.5489797111449677</v>
      </c>
      <c r="U16" s="3">
        <f t="shared" si="6"/>
        <v>0.12915436464758037</v>
      </c>
    </row>
    <row r="17" spans="3:21" hidden="1" x14ac:dyDescent="0.25">
      <c r="C17" s="21">
        <v>10</v>
      </c>
      <c r="D17" s="16" t="s">
        <v>119</v>
      </c>
      <c r="E17" s="16" t="s">
        <v>120</v>
      </c>
      <c r="F17" s="16" t="s">
        <v>115</v>
      </c>
      <c r="G17" s="16" t="s">
        <v>121</v>
      </c>
      <c r="H17" s="16">
        <v>144</v>
      </c>
      <c r="I17" s="16" t="s">
        <v>122</v>
      </c>
      <c r="J17" s="16">
        <v>3300</v>
      </c>
      <c r="K17" s="18">
        <v>42953</v>
      </c>
      <c r="L17" s="16">
        <v>10</v>
      </c>
      <c r="M17" s="16" t="s">
        <v>123</v>
      </c>
      <c r="N17" s="16" t="s">
        <v>427</v>
      </c>
      <c r="O17" s="1" t="str">
        <f t="shared" si="1"/>
        <v>01</v>
      </c>
      <c r="P17" s="1" t="str">
        <f t="shared" si="2"/>
        <v>38</v>
      </c>
      <c r="Q17" s="31">
        <f t="shared" si="3"/>
        <v>1.6333333333333333</v>
      </c>
      <c r="R17" s="32">
        <f t="shared" si="4"/>
        <v>24.5</v>
      </c>
      <c r="S17" s="1" t="str">
        <f t="shared" si="5"/>
        <v>-57,2</v>
      </c>
      <c r="T17" s="3">
        <f t="shared" si="0"/>
        <v>0.42760566673861072</v>
      </c>
      <c r="U17" s="3">
        <f t="shared" si="6"/>
        <v>-0.99832833214075656</v>
      </c>
    </row>
    <row r="18" spans="3:21" hidden="1" x14ac:dyDescent="0.25">
      <c r="C18" s="20">
        <v>11</v>
      </c>
      <c r="D18" s="14" t="s">
        <v>124</v>
      </c>
      <c r="E18" s="14" t="s">
        <v>125</v>
      </c>
      <c r="F18" s="14" t="s">
        <v>126</v>
      </c>
      <c r="G18" s="14" t="s">
        <v>127</v>
      </c>
      <c r="H18" s="14">
        <v>525</v>
      </c>
      <c r="I18" s="14" t="s">
        <v>128</v>
      </c>
      <c r="J18" s="14">
        <v>16000</v>
      </c>
      <c r="K18" s="14" t="s">
        <v>129</v>
      </c>
      <c r="L18" s="14">
        <v>8</v>
      </c>
      <c r="M18" s="14" t="s">
        <v>130</v>
      </c>
      <c r="N18" s="14" t="s">
        <v>428</v>
      </c>
      <c r="O18" s="1" t="str">
        <f t="shared" si="1"/>
        <v>14</v>
      </c>
      <c r="P18" s="1" t="str">
        <f t="shared" si="2"/>
        <v>04</v>
      </c>
      <c r="Q18" s="31">
        <f t="shared" si="3"/>
        <v>14.066666666666666</v>
      </c>
      <c r="R18" s="32">
        <f t="shared" si="4"/>
        <v>211</v>
      </c>
      <c r="S18" s="1" t="str">
        <f t="shared" si="5"/>
        <v>-60,4</v>
      </c>
      <c r="T18" s="3">
        <f t="shared" si="0"/>
        <v>3.6826447217080354</v>
      </c>
      <c r="U18" s="3">
        <f t="shared" si="6"/>
        <v>-1.054178868204575</v>
      </c>
    </row>
    <row r="19" spans="3:21" hidden="1" x14ac:dyDescent="0.25">
      <c r="C19" s="21">
        <v>12</v>
      </c>
      <c r="D19" s="17" t="s">
        <v>131</v>
      </c>
      <c r="E19" s="16" t="s">
        <v>132</v>
      </c>
      <c r="F19" s="16" t="s">
        <v>133</v>
      </c>
      <c r="G19" s="16" t="s">
        <v>134</v>
      </c>
      <c r="H19" s="16" t="s">
        <v>135</v>
      </c>
      <c r="I19" s="16" t="s">
        <v>136</v>
      </c>
      <c r="J19" s="16" t="s">
        <v>137</v>
      </c>
      <c r="K19" s="16" t="s">
        <v>138</v>
      </c>
      <c r="L19" s="16" t="s">
        <v>138</v>
      </c>
      <c r="M19" s="16" t="s">
        <v>139</v>
      </c>
      <c r="N19" s="16" t="s">
        <v>429</v>
      </c>
      <c r="O19" s="1" t="str">
        <f t="shared" si="1"/>
        <v>19</v>
      </c>
      <c r="P19" s="1" t="str">
        <f t="shared" si="2"/>
        <v>51</v>
      </c>
      <c r="Q19" s="31">
        <f t="shared" si="3"/>
        <v>19.850000000000001</v>
      </c>
      <c r="R19" s="32">
        <f t="shared" si="4"/>
        <v>297.75000000000006</v>
      </c>
      <c r="S19" s="1" t="str">
        <f>LEFT(N19,4)</f>
        <v>+8,9</v>
      </c>
      <c r="T19" s="3">
        <f t="shared" si="0"/>
        <v>5.1967178478131162</v>
      </c>
      <c r="U19" s="3">
        <f t="shared" si="6"/>
        <v>0.15533430342749532</v>
      </c>
    </row>
    <row r="20" spans="3:21" ht="13.5" hidden="1" customHeight="1" x14ac:dyDescent="0.25">
      <c r="C20" s="20">
        <v>13</v>
      </c>
      <c r="D20" s="14" t="s">
        <v>140</v>
      </c>
      <c r="E20" s="14" t="s">
        <v>141</v>
      </c>
      <c r="F20" s="14" t="s">
        <v>142</v>
      </c>
      <c r="G20" s="14" t="s">
        <v>143</v>
      </c>
      <c r="H20" s="14">
        <v>320</v>
      </c>
      <c r="I20" s="14" t="s">
        <v>144</v>
      </c>
      <c r="J20" s="14">
        <v>25000</v>
      </c>
      <c r="K20" s="14">
        <v>14</v>
      </c>
      <c r="L20" s="14" t="s">
        <v>145</v>
      </c>
      <c r="M20" s="14" t="s">
        <v>146</v>
      </c>
      <c r="N20" s="14" t="s">
        <v>430</v>
      </c>
      <c r="O20" s="1" t="str">
        <f t="shared" si="1"/>
        <v>12</v>
      </c>
      <c r="P20" s="1" t="str">
        <f t="shared" si="2"/>
        <v>27</v>
      </c>
      <c r="Q20" s="31">
        <f t="shared" si="3"/>
        <v>12.45</v>
      </c>
      <c r="R20" s="32">
        <f t="shared" si="4"/>
        <v>186.75</v>
      </c>
      <c r="S20" s="1" t="str">
        <f t="shared" si="5"/>
        <v>-63,1</v>
      </c>
      <c r="T20" s="3">
        <f t="shared" si="0"/>
        <v>3.2594023780994106</v>
      </c>
      <c r="U20" s="3">
        <f t="shared" si="6"/>
        <v>-1.1013027580084218</v>
      </c>
    </row>
    <row r="21" spans="3:21" hidden="1" x14ac:dyDescent="0.25">
      <c r="C21" s="21">
        <v>14</v>
      </c>
      <c r="D21" s="17" t="s">
        <v>147</v>
      </c>
      <c r="E21" s="16" t="s">
        <v>148</v>
      </c>
      <c r="F21" s="16" t="s">
        <v>149</v>
      </c>
      <c r="G21" s="16" t="s">
        <v>150</v>
      </c>
      <c r="H21" s="16" t="s">
        <v>151</v>
      </c>
      <c r="I21" s="16" t="s">
        <v>152</v>
      </c>
      <c r="J21" s="16">
        <v>425</v>
      </c>
      <c r="K21" s="16" t="s">
        <v>56</v>
      </c>
      <c r="L21" s="16" t="s">
        <v>153</v>
      </c>
      <c r="M21" s="16" t="s">
        <v>154</v>
      </c>
      <c r="N21" s="16" t="s">
        <v>431</v>
      </c>
      <c r="O21" s="1" t="str">
        <f t="shared" si="1"/>
        <v>04</v>
      </c>
      <c r="P21" s="1" t="str">
        <f t="shared" si="2"/>
        <v>36</v>
      </c>
      <c r="Q21" s="31">
        <f t="shared" si="3"/>
        <v>4.5999999999999996</v>
      </c>
      <c r="R21" s="32">
        <f t="shared" si="4"/>
        <v>68.999999999999986</v>
      </c>
      <c r="S21" s="1" t="str">
        <f t="shared" si="5"/>
        <v>+16,5</v>
      </c>
      <c r="T21" s="3">
        <f t="shared" si="0"/>
        <v>1.2042771838760873</v>
      </c>
      <c r="U21" s="3">
        <f t="shared" si="6"/>
        <v>0.28797932657906439</v>
      </c>
    </row>
    <row r="22" spans="3:21" hidden="1" x14ac:dyDescent="0.25">
      <c r="C22" s="20">
        <v>15</v>
      </c>
      <c r="D22" s="15" t="s">
        <v>155</v>
      </c>
      <c r="E22" s="14" t="s">
        <v>156</v>
      </c>
      <c r="F22" s="14" t="s">
        <v>157</v>
      </c>
      <c r="G22" s="14" t="s">
        <v>158</v>
      </c>
      <c r="H22" s="14">
        <v>260</v>
      </c>
      <c r="I22" s="14" t="s">
        <v>159</v>
      </c>
      <c r="J22" s="14">
        <v>13400</v>
      </c>
      <c r="K22" s="14">
        <v>11</v>
      </c>
      <c r="L22" s="14" t="s">
        <v>160</v>
      </c>
      <c r="M22" s="14" t="s">
        <v>161</v>
      </c>
      <c r="N22" s="14" t="s">
        <v>432</v>
      </c>
      <c r="O22" s="1" t="str">
        <f t="shared" si="1"/>
        <v>13</v>
      </c>
      <c r="P22" s="1" t="str">
        <f t="shared" si="2"/>
        <v>25</v>
      </c>
      <c r="Q22" s="31">
        <f t="shared" si="3"/>
        <v>13.416666666666666</v>
      </c>
      <c r="R22" s="32">
        <f t="shared" si="4"/>
        <v>201.25</v>
      </c>
      <c r="S22" s="1" t="str">
        <f t="shared" si="5"/>
        <v>-11,2</v>
      </c>
      <c r="T22" s="3">
        <f t="shared" si="0"/>
        <v>3.5124751196385877</v>
      </c>
      <c r="U22" s="3">
        <f t="shared" si="6"/>
        <v>-0.1954768762233649</v>
      </c>
    </row>
    <row r="23" spans="3:21" hidden="1" x14ac:dyDescent="0.25">
      <c r="C23" s="21">
        <v>16</v>
      </c>
      <c r="D23" s="17" t="s">
        <v>162</v>
      </c>
      <c r="E23" s="16" t="s">
        <v>163</v>
      </c>
      <c r="F23" s="16" t="s">
        <v>164</v>
      </c>
      <c r="G23" s="16" t="s">
        <v>165</v>
      </c>
      <c r="H23" s="16">
        <v>605</v>
      </c>
      <c r="I23" s="16" t="s">
        <v>166</v>
      </c>
      <c r="J23" s="16">
        <v>65000</v>
      </c>
      <c r="K23" s="16" t="s">
        <v>167</v>
      </c>
      <c r="L23" s="16">
        <v>800</v>
      </c>
      <c r="M23" s="16" t="s">
        <v>168</v>
      </c>
      <c r="N23" s="16" t="s">
        <v>433</v>
      </c>
      <c r="O23" s="1" t="str">
        <f t="shared" si="1"/>
        <v>16</v>
      </c>
      <c r="P23" s="1" t="str">
        <f t="shared" si="2"/>
        <v>29</v>
      </c>
      <c r="Q23" s="31">
        <f t="shared" si="3"/>
        <v>16.483333333333334</v>
      </c>
      <c r="R23" s="32">
        <f t="shared" si="4"/>
        <v>247.25</v>
      </c>
      <c r="S23" s="1" t="str">
        <f t="shared" si="5"/>
        <v>-26,4</v>
      </c>
      <c r="T23" s="3">
        <f t="shared" si="0"/>
        <v>4.3153265755559795</v>
      </c>
      <c r="U23" s="3">
        <f t="shared" si="6"/>
        <v>-0.46076692252650298</v>
      </c>
    </row>
    <row r="24" spans="3:21" hidden="1" x14ac:dyDescent="0.25">
      <c r="C24" s="20">
        <v>17</v>
      </c>
      <c r="D24" s="15" t="s">
        <v>169</v>
      </c>
      <c r="E24" s="14" t="s">
        <v>170</v>
      </c>
      <c r="F24" s="14" t="s">
        <v>171</v>
      </c>
      <c r="G24" s="14" t="s">
        <v>172</v>
      </c>
      <c r="H24" s="14" t="s">
        <v>173</v>
      </c>
      <c r="I24" s="14" t="s">
        <v>174</v>
      </c>
      <c r="J24" s="14">
        <v>32</v>
      </c>
      <c r="K24" s="14" t="s">
        <v>175</v>
      </c>
      <c r="L24" s="14">
        <v>8</v>
      </c>
      <c r="M24" s="14" t="s">
        <v>176</v>
      </c>
      <c r="N24" s="14" t="s">
        <v>434</v>
      </c>
      <c r="O24" s="1" t="str">
        <f t="shared" si="1"/>
        <v>07</v>
      </c>
      <c r="P24" s="1" t="str">
        <f t="shared" si="2"/>
        <v>45</v>
      </c>
      <c r="Q24" s="31">
        <f t="shared" si="3"/>
        <v>7.75</v>
      </c>
      <c r="R24" s="32">
        <f t="shared" si="4"/>
        <v>116.25</v>
      </c>
      <c r="S24" s="1" t="str">
        <f t="shared" si="5"/>
        <v>+28,0</v>
      </c>
      <c r="T24" s="3">
        <f t="shared" si="0"/>
        <v>2.028945255443408</v>
      </c>
      <c r="U24" s="3">
        <f t="shared" si="6"/>
        <v>0.48869219055841229</v>
      </c>
    </row>
    <row r="25" spans="3:21" hidden="1" x14ac:dyDescent="0.25">
      <c r="C25" s="21">
        <v>18</v>
      </c>
      <c r="D25" s="17" t="s">
        <v>177</v>
      </c>
      <c r="E25" s="16" t="s">
        <v>178</v>
      </c>
      <c r="F25" s="16" t="s">
        <v>179</v>
      </c>
      <c r="G25" s="16" t="s">
        <v>180</v>
      </c>
      <c r="H25" s="16" t="s">
        <v>181</v>
      </c>
      <c r="I25" s="16" t="s">
        <v>182</v>
      </c>
      <c r="J25" s="16" t="s">
        <v>183</v>
      </c>
      <c r="K25" s="16" t="s">
        <v>88</v>
      </c>
      <c r="L25" s="16" t="s">
        <v>138</v>
      </c>
      <c r="M25" s="16" t="s">
        <v>184</v>
      </c>
      <c r="N25" s="16" t="s">
        <v>435</v>
      </c>
      <c r="O25" s="1" t="str">
        <f t="shared" si="1"/>
        <v>22</v>
      </c>
      <c r="P25" s="1" t="str">
        <f t="shared" si="2"/>
        <v>58</v>
      </c>
      <c r="Q25" s="31">
        <f t="shared" si="3"/>
        <v>22.966666666666665</v>
      </c>
      <c r="R25" s="32">
        <f t="shared" si="4"/>
        <v>344.5</v>
      </c>
      <c r="S25" s="1" t="str">
        <f t="shared" si="5"/>
        <v>-29,6</v>
      </c>
      <c r="T25" s="3">
        <f t="shared" si="0"/>
        <v>6.0126592731204651</v>
      </c>
      <c r="U25" s="3">
        <f t="shared" si="6"/>
        <v>-0.51661745859032149</v>
      </c>
    </row>
    <row r="26" spans="3:21" hidden="1" x14ac:dyDescent="0.25">
      <c r="C26" s="20">
        <v>19</v>
      </c>
      <c r="D26" s="15" t="s">
        <v>185</v>
      </c>
      <c r="E26" s="14" t="s">
        <v>186</v>
      </c>
      <c r="F26" s="14" t="s">
        <v>187</v>
      </c>
      <c r="G26" s="14" t="s">
        <v>188</v>
      </c>
      <c r="H26" s="14">
        <v>3200</v>
      </c>
      <c r="I26" s="14" t="s">
        <v>189</v>
      </c>
      <c r="J26" s="14">
        <v>54000</v>
      </c>
      <c r="K26" s="14">
        <v>20</v>
      </c>
      <c r="L26" s="14">
        <v>110</v>
      </c>
      <c r="M26" s="14" t="s">
        <v>190</v>
      </c>
      <c r="N26" s="14" t="s">
        <v>436</v>
      </c>
      <c r="O26" s="1" t="str">
        <f t="shared" si="1"/>
        <v>20</v>
      </c>
      <c r="P26" s="1" t="str">
        <f t="shared" si="2"/>
        <v>41</v>
      </c>
      <c r="Q26" s="31">
        <f t="shared" si="3"/>
        <v>20.683333333333334</v>
      </c>
      <c r="R26" s="32">
        <f t="shared" si="4"/>
        <v>310.25</v>
      </c>
      <c r="S26" s="1" t="str">
        <f t="shared" si="5"/>
        <v>+45,3</v>
      </c>
      <c r="T26" s="3">
        <f t="shared" si="0"/>
        <v>5.414884004312408</v>
      </c>
      <c r="U26" s="3">
        <f t="shared" si="6"/>
        <v>0.79063415115343127</v>
      </c>
    </row>
    <row r="27" spans="3:21" hidden="1" x14ac:dyDescent="0.25">
      <c r="C27" s="21">
        <v>20</v>
      </c>
      <c r="D27" s="16" t="s">
        <v>191</v>
      </c>
      <c r="E27" s="16" t="s">
        <v>192</v>
      </c>
      <c r="F27" s="16" t="s">
        <v>187</v>
      </c>
      <c r="G27" s="16" t="s">
        <v>193</v>
      </c>
      <c r="H27" s="16">
        <v>350</v>
      </c>
      <c r="I27" s="16" t="s">
        <v>194</v>
      </c>
      <c r="J27" s="16">
        <v>34000</v>
      </c>
      <c r="K27" s="16">
        <v>14</v>
      </c>
      <c r="L27" s="16">
        <v>8</v>
      </c>
      <c r="M27" s="16" t="s">
        <v>195</v>
      </c>
      <c r="N27" s="16" t="s">
        <v>437</v>
      </c>
      <c r="O27" s="1" t="str">
        <f t="shared" si="1"/>
        <v>12</v>
      </c>
      <c r="P27" s="1" t="str">
        <f t="shared" si="2"/>
        <v>48</v>
      </c>
      <c r="Q27" s="31">
        <f t="shared" si="3"/>
        <v>12.8</v>
      </c>
      <c r="R27" s="32">
        <f t="shared" si="4"/>
        <v>192</v>
      </c>
      <c r="S27" s="1" t="str">
        <f t="shared" si="5"/>
        <v>-59,7</v>
      </c>
      <c r="T27" s="3">
        <f t="shared" si="0"/>
        <v>3.3510321638291125</v>
      </c>
      <c r="U27" s="3">
        <f t="shared" si="6"/>
        <v>-1.0419615634406147</v>
      </c>
    </row>
    <row r="28" spans="3:21" hidden="1" x14ac:dyDescent="0.25">
      <c r="C28" s="20">
        <v>21</v>
      </c>
      <c r="D28" s="15" t="s">
        <v>196</v>
      </c>
      <c r="E28" s="14" t="s">
        <v>197</v>
      </c>
      <c r="F28" s="14" t="s">
        <v>198</v>
      </c>
      <c r="G28" s="14" t="s">
        <v>199</v>
      </c>
      <c r="H28" s="14" t="s">
        <v>200</v>
      </c>
      <c r="I28" s="14" t="s">
        <v>201</v>
      </c>
      <c r="J28" s="14">
        <v>150</v>
      </c>
      <c r="K28" s="14" t="s">
        <v>202</v>
      </c>
      <c r="L28" s="14" t="s">
        <v>203</v>
      </c>
      <c r="M28" s="14" t="s">
        <v>204</v>
      </c>
      <c r="N28" s="14" t="s">
        <v>438</v>
      </c>
      <c r="O28" s="1" t="str">
        <f t="shared" si="1"/>
        <v>10</v>
      </c>
      <c r="P28" s="1" t="str">
        <f t="shared" si="2"/>
        <v>08</v>
      </c>
      <c r="Q28" s="31">
        <f t="shared" si="3"/>
        <v>10.133333333333333</v>
      </c>
      <c r="R28" s="32">
        <f t="shared" si="4"/>
        <v>152</v>
      </c>
      <c r="S28" s="1" t="str">
        <f t="shared" si="5"/>
        <v>+12,0</v>
      </c>
      <c r="T28" s="3">
        <f t="shared" si="0"/>
        <v>2.6529004630313806</v>
      </c>
      <c r="U28" s="3">
        <f t="shared" si="6"/>
        <v>0.20943951023931953</v>
      </c>
    </row>
    <row r="29" spans="3:21" hidden="1" x14ac:dyDescent="0.25">
      <c r="C29" s="21">
        <v>22</v>
      </c>
      <c r="D29" s="17" t="s">
        <v>205</v>
      </c>
      <c r="E29" s="16" t="s">
        <v>206</v>
      </c>
      <c r="F29" s="16" t="s">
        <v>207</v>
      </c>
      <c r="G29" s="16" t="s">
        <v>208</v>
      </c>
      <c r="H29" s="16">
        <v>430</v>
      </c>
      <c r="I29" s="16" t="s">
        <v>209</v>
      </c>
      <c r="J29" s="16">
        <v>20000</v>
      </c>
      <c r="K29" s="16">
        <v>10</v>
      </c>
      <c r="L29" s="16" t="s">
        <v>145</v>
      </c>
      <c r="M29" s="16" t="s">
        <v>210</v>
      </c>
      <c r="N29" s="16" t="s">
        <v>439</v>
      </c>
      <c r="O29" s="1" t="str">
        <f t="shared" si="1"/>
        <v>06</v>
      </c>
      <c r="P29" s="1" t="str">
        <f t="shared" si="2"/>
        <v>59</v>
      </c>
      <c r="Q29" s="31">
        <f t="shared" si="3"/>
        <v>6.9833333333333334</v>
      </c>
      <c r="R29" s="32">
        <f t="shared" si="4"/>
        <v>104.75</v>
      </c>
      <c r="S29" s="1" t="str">
        <f t="shared" si="5"/>
        <v>-29,0</v>
      </c>
      <c r="T29" s="3">
        <f t="shared" si="0"/>
        <v>1.8282323914640601</v>
      </c>
      <c r="U29" s="3">
        <f t="shared" si="6"/>
        <v>-0.50614548307835561</v>
      </c>
    </row>
    <row r="30" spans="3:21" hidden="1" x14ac:dyDescent="0.25">
      <c r="C30" s="20">
        <v>23</v>
      </c>
      <c r="D30" s="15" t="s">
        <v>211</v>
      </c>
      <c r="E30" s="14" t="s">
        <v>212</v>
      </c>
      <c r="F30" s="14" t="s">
        <v>213</v>
      </c>
      <c r="G30" s="14" t="s">
        <v>214</v>
      </c>
      <c r="H30" s="14" t="s">
        <v>215</v>
      </c>
      <c r="I30" s="14" t="s">
        <v>216</v>
      </c>
      <c r="J30" s="14" t="s">
        <v>217</v>
      </c>
      <c r="K30" s="14" t="s">
        <v>218</v>
      </c>
      <c r="L30" s="14" t="s">
        <v>219</v>
      </c>
      <c r="M30" s="14" t="s">
        <v>220</v>
      </c>
      <c r="N30" s="14" t="s">
        <v>440</v>
      </c>
      <c r="O30" s="1" t="str">
        <f t="shared" si="1"/>
        <v>07</v>
      </c>
      <c r="P30" s="1" t="str">
        <f t="shared" si="2"/>
        <v>35</v>
      </c>
      <c r="Q30" s="31">
        <f t="shared" si="3"/>
        <v>7.583333333333333</v>
      </c>
      <c r="R30" s="32">
        <f t="shared" si="4"/>
        <v>113.75</v>
      </c>
      <c r="S30" s="1" t="str">
        <f t="shared" si="5"/>
        <v>+31,9</v>
      </c>
      <c r="T30" s="3">
        <f t="shared" si="0"/>
        <v>1.9853120241435498</v>
      </c>
      <c r="U30" s="3">
        <f t="shared" si="6"/>
        <v>0.55676003138619112</v>
      </c>
    </row>
    <row r="31" spans="3:21" hidden="1" x14ac:dyDescent="0.25">
      <c r="C31" s="21">
        <v>24</v>
      </c>
      <c r="D31" s="16" t="s">
        <v>221</v>
      </c>
      <c r="E31" s="16" t="s">
        <v>222</v>
      </c>
      <c r="F31" s="16" t="s">
        <v>223</v>
      </c>
      <c r="G31" s="16" t="s">
        <v>224</v>
      </c>
      <c r="H31" s="16" t="s">
        <v>225</v>
      </c>
      <c r="I31" s="16" t="s">
        <v>226</v>
      </c>
      <c r="J31" s="16">
        <v>1500</v>
      </c>
      <c r="K31" s="16">
        <v>3</v>
      </c>
      <c r="L31" s="16">
        <v>113</v>
      </c>
      <c r="M31" s="16" t="s">
        <v>227</v>
      </c>
      <c r="N31" s="16" t="s">
        <v>441</v>
      </c>
      <c r="O31" s="1" t="str">
        <f t="shared" si="1"/>
        <v>12</v>
      </c>
      <c r="P31" s="1" t="str">
        <f t="shared" si="2"/>
        <v>31</v>
      </c>
      <c r="Q31" s="31">
        <f t="shared" si="3"/>
        <v>12.516666666666667</v>
      </c>
      <c r="R31" s="32">
        <f t="shared" si="4"/>
        <v>187.75</v>
      </c>
      <c r="S31" s="1" t="str">
        <f t="shared" si="5"/>
        <v>-57,1</v>
      </c>
      <c r="T31" s="3">
        <f t="shared" si="0"/>
        <v>3.2768556706193537</v>
      </c>
      <c r="U31" s="3">
        <f t="shared" si="6"/>
        <v>-0.99658300288876223</v>
      </c>
    </row>
    <row r="32" spans="3:21" hidden="1" x14ac:dyDescent="0.25">
      <c r="C32" s="20">
        <v>25</v>
      </c>
      <c r="D32" s="14" t="s">
        <v>228</v>
      </c>
      <c r="E32" s="14" t="s">
        <v>229</v>
      </c>
      <c r="F32" s="14" t="s">
        <v>230</v>
      </c>
      <c r="G32" s="14" t="s">
        <v>231</v>
      </c>
      <c r="H32" s="14">
        <v>700</v>
      </c>
      <c r="I32" s="14" t="s">
        <v>232</v>
      </c>
      <c r="J32" s="14" t="s">
        <v>145</v>
      </c>
      <c r="K32" s="14" t="s">
        <v>233</v>
      </c>
      <c r="L32" s="14" t="s">
        <v>234</v>
      </c>
      <c r="M32" s="14" t="s">
        <v>235</v>
      </c>
      <c r="N32" s="14" t="s">
        <v>442</v>
      </c>
      <c r="O32" s="1" t="str">
        <f t="shared" si="1"/>
        <v>17</v>
      </c>
      <c r="P32" s="1" t="str">
        <f t="shared" si="2"/>
        <v>34</v>
      </c>
      <c r="Q32" s="31">
        <f t="shared" si="3"/>
        <v>17.566666666666666</v>
      </c>
      <c r="R32" s="32">
        <f t="shared" si="4"/>
        <v>263.5</v>
      </c>
      <c r="S32" s="1" t="str">
        <f t="shared" si="5"/>
        <v>-37,1</v>
      </c>
      <c r="T32" s="3">
        <f t="shared" si="0"/>
        <v>4.5989425790050582</v>
      </c>
      <c r="U32" s="3">
        <f t="shared" si="6"/>
        <v>-0.64751715248989627</v>
      </c>
    </row>
    <row r="33" spans="3:21" x14ac:dyDescent="0.25">
      <c r="C33" s="21">
        <v>26</v>
      </c>
      <c r="D33" s="17" t="s">
        <v>236</v>
      </c>
      <c r="E33" s="16" t="s">
        <v>237</v>
      </c>
      <c r="F33" s="16" t="s">
        <v>238</v>
      </c>
      <c r="G33" s="16" t="s">
        <v>239</v>
      </c>
      <c r="H33" s="16">
        <v>240</v>
      </c>
      <c r="I33" s="16" t="s">
        <v>240</v>
      </c>
      <c r="J33" s="16">
        <v>21500</v>
      </c>
      <c r="K33" s="16">
        <v>8</v>
      </c>
      <c r="L33" s="16" t="s">
        <v>241</v>
      </c>
      <c r="M33" s="16" t="s">
        <v>242</v>
      </c>
      <c r="N33" s="16" t="s">
        <v>443</v>
      </c>
      <c r="O33" s="1" t="str">
        <f t="shared" si="1"/>
        <v>05</v>
      </c>
      <c r="P33" s="1" t="str">
        <f t="shared" si="2"/>
        <v>25</v>
      </c>
      <c r="Q33" s="31">
        <f t="shared" si="3"/>
        <v>5.416666666666667</v>
      </c>
      <c r="R33" s="32">
        <f t="shared" si="4"/>
        <v>81.25</v>
      </c>
      <c r="S33" s="1" t="str">
        <f>LEFT(N33,4)</f>
        <v>+6,3</v>
      </c>
      <c r="T33" s="3">
        <f t="shared" si="0"/>
        <v>1.4180800172453927</v>
      </c>
      <c r="U33" s="3">
        <f t="shared" si="6"/>
        <v>0.10995574287564275</v>
      </c>
    </row>
    <row r="34" spans="3:21" hidden="1" x14ac:dyDescent="0.25">
      <c r="C34" s="20">
        <v>27</v>
      </c>
      <c r="D34" s="15" t="s">
        <v>243</v>
      </c>
      <c r="E34" s="14" t="s">
        <v>244</v>
      </c>
      <c r="F34" s="14" t="s">
        <v>245</v>
      </c>
      <c r="G34" s="14" t="s">
        <v>246</v>
      </c>
      <c r="H34" s="14">
        <v>131</v>
      </c>
      <c r="I34" s="14" t="s">
        <v>247</v>
      </c>
      <c r="J34" s="14">
        <v>70</v>
      </c>
      <c r="K34" s="14" t="s">
        <v>248</v>
      </c>
      <c r="L34" s="14" t="s">
        <v>249</v>
      </c>
      <c r="M34" s="14" t="s">
        <v>250</v>
      </c>
      <c r="N34" s="14" t="s">
        <v>444</v>
      </c>
      <c r="O34" s="1" t="str">
        <f t="shared" si="1"/>
        <v>05</v>
      </c>
      <c r="P34" s="1" t="str">
        <f t="shared" si="2"/>
        <v>26</v>
      </c>
      <c r="Q34" s="31">
        <f t="shared" si="3"/>
        <v>5.4333333333333336</v>
      </c>
      <c r="R34" s="32">
        <f t="shared" si="4"/>
        <v>81.5</v>
      </c>
      <c r="S34" s="1" t="str">
        <f t="shared" si="5"/>
        <v>+28,6</v>
      </c>
      <c r="T34" s="3">
        <f t="shared" si="0"/>
        <v>1.4224433403753787</v>
      </c>
      <c r="U34" s="3">
        <f t="shared" si="6"/>
        <v>0.49916416607037828</v>
      </c>
    </row>
    <row r="35" spans="3:21" ht="16.5" hidden="1" customHeight="1" x14ac:dyDescent="0.25">
      <c r="C35" s="21">
        <v>28</v>
      </c>
      <c r="D35" s="16" t="s">
        <v>251</v>
      </c>
      <c r="E35" s="16" t="s">
        <v>252</v>
      </c>
      <c r="F35" s="16" t="s">
        <v>253</v>
      </c>
      <c r="G35" s="16" t="s">
        <v>254</v>
      </c>
      <c r="H35" s="16">
        <v>111</v>
      </c>
      <c r="I35" s="16" t="s">
        <v>255</v>
      </c>
      <c r="J35" s="16">
        <v>210</v>
      </c>
      <c r="K35" s="16">
        <v>3</v>
      </c>
      <c r="L35" s="16" t="s">
        <v>241</v>
      </c>
      <c r="M35" s="16" t="s">
        <v>256</v>
      </c>
      <c r="N35" s="16" t="s">
        <v>445</v>
      </c>
      <c r="O35" s="1" t="str">
        <f t="shared" si="1"/>
        <v>09</v>
      </c>
      <c r="P35" s="1" t="str">
        <f t="shared" si="2"/>
        <v>13</v>
      </c>
      <c r="Q35" s="31">
        <f t="shared" si="3"/>
        <v>9.2166666666666668</v>
      </c>
      <c r="R35" s="32">
        <f t="shared" si="4"/>
        <v>138.25</v>
      </c>
      <c r="S35" s="1" t="str">
        <f t="shared" si="5"/>
        <v>-69,7</v>
      </c>
      <c r="T35" s="3">
        <f t="shared" si="0"/>
        <v>2.4129176908821606</v>
      </c>
      <c r="U35" s="3">
        <f t="shared" si="6"/>
        <v>-1.2164944886400477</v>
      </c>
    </row>
    <row r="36" spans="3:21" x14ac:dyDescent="0.25">
      <c r="C36" s="20">
        <v>29</v>
      </c>
      <c r="D36" s="15" t="s">
        <v>257</v>
      </c>
      <c r="E36" s="14" t="s">
        <v>258</v>
      </c>
      <c r="F36" s="14" t="s">
        <v>259</v>
      </c>
      <c r="G36" s="14" t="s">
        <v>260</v>
      </c>
      <c r="H36" s="14">
        <v>1300</v>
      </c>
      <c r="I36" s="14" t="s">
        <v>261</v>
      </c>
      <c r="J36" s="14">
        <v>375000</v>
      </c>
      <c r="K36" s="14">
        <v>40</v>
      </c>
      <c r="L36" s="14">
        <v>26</v>
      </c>
      <c r="M36" s="14" t="s">
        <v>262</v>
      </c>
      <c r="N36" s="14" t="s">
        <v>446</v>
      </c>
      <c r="O36" s="1" t="str">
        <f t="shared" si="1"/>
        <v>05</v>
      </c>
      <c r="P36" s="1" t="str">
        <f t="shared" si="2"/>
        <v>36</v>
      </c>
      <c r="Q36" s="31">
        <f t="shared" si="3"/>
        <v>5.6</v>
      </c>
      <c r="R36" s="32">
        <f t="shared" si="4"/>
        <v>83.999999999999986</v>
      </c>
      <c r="S36" s="1" t="str">
        <f>LEFT(N36,4)</f>
        <v>-1,2</v>
      </c>
      <c r="T36" s="3">
        <f t="shared" si="0"/>
        <v>1.4660765716752369</v>
      </c>
      <c r="U36" s="3">
        <f t="shared" si="6"/>
        <v>-2.0943951023931952E-2</v>
      </c>
    </row>
    <row r="37" spans="3:21" hidden="1" x14ac:dyDescent="0.25">
      <c r="C37" s="21">
        <v>30</v>
      </c>
      <c r="D37" s="16" t="s">
        <v>263</v>
      </c>
      <c r="E37" s="16" t="s">
        <v>264</v>
      </c>
      <c r="F37" s="16" t="s">
        <v>265</v>
      </c>
      <c r="G37" s="16" t="s">
        <v>266</v>
      </c>
      <c r="H37" s="16">
        <v>101</v>
      </c>
      <c r="I37" s="16" t="s">
        <v>267</v>
      </c>
      <c r="J37" s="16">
        <v>380</v>
      </c>
      <c r="K37" s="16">
        <v>4</v>
      </c>
      <c r="L37" s="16" t="s">
        <v>268</v>
      </c>
      <c r="M37" s="16" t="s">
        <v>269</v>
      </c>
      <c r="N37" s="16" t="s">
        <v>447</v>
      </c>
      <c r="O37" s="1" t="str">
        <f t="shared" si="1"/>
        <v>22</v>
      </c>
      <c r="P37" s="1" t="str">
        <f t="shared" si="2"/>
        <v>08</v>
      </c>
      <c r="Q37" s="31">
        <f t="shared" si="3"/>
        <v>22.133333333333333</v>
      </c>
      <c r="R37" s="32">
        <f t="shared" si="4"/>
        <v>332</v>
      </c>
      <c r="S37" s="1" t="str">
        <f t="shared" si="5"/>
        <v>-47,0</v>
      </c>
      <c r="T37" s="3">
        <f t="shared" si="0"/>
        <v>5.7944931166211733</v>
      </c>
      <c r="U37" s="3">
        <f t="shared" si="6"/>
        <v>-0.82030474843733492</v>
      </c>
    </row>
    <row r="38" spans="3:21" ht="14.25" customHeight="1" x14ac:dyDescent="0.25">
      <c r="C38" s="20">
        <v>31</v>
      </c>
      <c r="D38" s="15" t="s">
        <v>270</v>
      </c>
      <c r="E38" s="14" t="s">
        <v>271</v>
      </c>
      <c r="F38" s="14" t="s">
        <v>272</v>
      </c>
      <c r="G38" s="14" t="s">
        <v>273</v>
      </c>
      <c r="H38" s="14">
        <v>820</v>
      </c>
      <c r="I38" s="14" t="s">
        <v>274</v>
      </c>
      <c r="J38" s="14">
        <v>100000</v>
      </c>
      <c r="K38" s="14">
        <v>28</v>
      </c>
      <c r="L38" s="14">
        <v>20</v>
      </c>
      <c r="M38" s="14" t="s">
        <v>275</v>
      </c>
      <c r="N38" s="14" t="s">
        <v>448</v>
      </c>
      <c r="O38" s="1" t="str">
        <f t="shared" si="1"/>
        <v>05</v>
      </c>
      <c r="P38" s="1" t="str">
        <f t="shared" si="2"/>
        <v>41</v>
      </c>
      <c r="Q38" s="31">
        <f t="shared" si="3"/>
        <v>5.6833333333333336</v>
      </c>
      <c r="R38" s="32">
        <f t="shared" si="4"/>
        <v>85.25</v>
      </c>
      <c r="S38" s="1" t="str">
        <f>LEFT(N38,4)</f>
        <v>-1,9</v>
      </c>
      <c r="T38" s="3">
        <f t="shared" si="0"/>
        <v>1.487893187325166</v>
      </c>
      <c r="U38" s="3">
        <f t="shared" si="6"/>
        <v>-3.3161255787892259E-2</v>
      </c>
    </row>
    <row r="39" spans="3:21" hidden="1" x14ac:dyDescent="0.25">
      <c r="C39" s="21">
        <v>32</v>
      </c>
      <c r="D39" s="16" t="s">
        <v>276</v>
      </c>
      <c r="E39" s="16" t="s">
        <v>277</v>
      </c>
      <c r="F39" s="16" t="s">
        <v>278</v>
      </c>
      <c r="G39" s="16" t="s">
        <v>279</v>
      </c>
      <c r="H39" s="16">
        <v>840</v>
      </c>
      <c r="I39" s="16" t="s">
        <v>280</v>
      </c>
      <c r="J39" s="16">
        <v>100000</v>
      </c>
      <c r="K39" s="16">
        <v>30</v>
      </c>
      <c r="L39" s="16">
        <v>13</v>
      </c>
      <c r="M39" s="16" t="s">
        <v>281</v>
      </c>
      <c r="N39" s="16" t="s">
        <v>449</v>
      </c>
      <c r="O39" s="1" t="str">
        <f t="shared" si="1"/>
        <v>08</v>
      </c>
      <c r="P39" s="1" t="str">
        <f t="shared" si="2"/>
        <v>10</v>
      </c>
      <c r="Q39" s="31">
        <f t="shared" si="3"/>
        <v>8.1666666666666661</v>
      </c>
      <c r="R39" s="32">
        <f t="shared" si="4"/>
        <v>122.5</v>
      </c>
      <c r="S39" s="1" t="str">
        <f t="shared" si="5"/>
        <v>-47,3</v>
      </c>
      <c r="T39" s="3">
        <f t="shared" si="0"/>
        <v>2.1380283336930535</v>
      </c>
      <c r="U39" s="3">
        <f t="shared" si="6"/>
        <v>-0.82554073619331791</v>
      </c>
    </row>
    <row r="40" spans="3:21" hidden="1" x14ac:dyDescent="0.25">
      <c r="C40" s="20">
        <v>33</v>
      </c>
      <c r="D40" s="14" t="s">
        <v>282</v>
      </c>
      <c r="E40" s="14" t="s">
        <v>283</v>
      </c>
      <c r="F40" s="14" t="s">
        <v>284</v>
      </c>
      <c r="G40" s="14" t="s">
        <v>285</v>
      </c>
      <c r="H40" s="14" t="s">
        <v>286</v>
      </c>
      <c r="I40" s="14" t="s">
        <v>287</v>
      </c>
      <c r="J40" s="14">
        <v>108</v>
      </c>
      <c r="K40" s="14">
        <v>3</v>
      </c>
      <c r="L40" s="14" t="s">
        <v>288</v>
      </c>
      <c r="M40" s="14" t="s">
        <v>289</v>
      </c>
      <c r="N40" s="14" t="s">
        <v>450</v>
      </c>
      <c r="O40" s="1" t="str">
        <f t="shared" si="1"/>
        <v>12</v>
      </c>
      <c r="P40" s="1" t="str">
        <f t="shared" si="2"/>
        <v>54</v>
      </c>
      <c r="Q40" s="31">
        <f t="shared" si="3"/>
        <v>12.9</v>
      </c>
      <c r="R40" s="32">
        <f t="shared" si="4"/>
        <v>193.5</v>
      </c>
      <c r="S40" s="1" t="str">
        <f t="shared" si="5"/>
        <v>+56,0</v>
      </c>
      <c r="T40" s="3">
        <f t="shared" ref="T40:T60" si="7">Q40*PI()/12</f>
        <v>3.3772121026090276</v>
      </c>
      <c r="U40" s="3">
        <f t="shared" si="6"/>
        <v>0.97738438111682457</v>
      </c>
    </row>
    <row r="41" spans="3:21" hidden="1" x14ac:dyDescent="0.25">
      <c r="C41" s="21">
        <v>34</v>
      </c>
      <c r="D41" s="16" t="s">
        <v>290</v>
      </c>
      <c r="E41" s="16" t="s">
        <v>291</v>
      </c>
      <c r="F41" s="16" t="s">
        <v>292</v>
      </c>
      <c r="G41" s="16" t="s">
        <v>51</v>
      </c>
      <c r="H41" s="16">
        <v>145</v>
      </c>
      <c r="I41" s="16" t="s">
        <v>293</v>
      </c>
      <c r="J41" s="16">
        <v>375</v>
      </c>
      <c r="K41" s="16">
        <v>5</v>
      </c>
      <c r="L41" s="16">
        <v>7</v>
      </c>
      <c r="M41" s="16" t="s">
        <v>294</v>
      </c>
      <c r="N41" s="16" t="s">
        <v>451</v>
      </c>
      <c r="O41" s="1" t="str">
        <f t="shared" si="1"/>
        <v>18</v>
      </c>
      <c r="P41" s="1" t="str">
        <f t="shared" si="2"/>
        <v>24</v>
      </c>
      <c r="Q41" s="31">
        <f t="shared" si="3"/>
        <v>18.399999999999999</v>
      </c>
      <c r="R41" s="32">
        <f t="shared" si="4"/>
        <v>275.99999999999994</v>
      </c>
      <c r="S41" s="1" t="str">
        <f t="shared" si="5"/>
        <v>-34,4</v>
      </c>
      <c r="T41" s="3">
        <f t="shared" si="7"/>
        <v>4.8171087355043491</v>
      </c>
      <c r="U41" s="3">
        <f t="shared" si="6"/>
        <v>-0.60039326268604931</v>
      </c>
    </row>
    <row r="42" spans="3:21" hidden="1" x14ac:dyDescent="0.25">
      <c r="C42" s="20">
        <v>35</v>
      </c>
      <c r="D42" s="15" t="s">
        <v>295</v>
      </c>
      <c r="E42" s="14" t="s">
        <v>296</v>
      </c>
      <c r="F42" s="14" t="s">
        <v>292</v>
      </c>
      <c r="G42" s="14" t="s">
        <v>297</v>
      </c>
      <c r="H42" s="14">
        <v>590</v>
      </c>
      <c r="I42" s="14" t="s">
        <v>298</v>
      </c>
      <c r="J42" s="14">
        <v>5400</v>
      </c>
      <c r="K42" s="14">
        <v>11</v>
      </c>
      <c r="L42" s="14">
        <v>56</v>
      </c>
      <c r="M42" s="14" t="s">
        <v>299</v>
      </c>
      <c r="N42" s="14" t="s">
        <v>452</v>
      </c>
      <c r="O42" s="1" t="str">
        <f t="shared" si="1"/>
        <v>03</v>
      </c>
      <c r="P42" s="1" t="str">
        <f t="shared" si="2"/>
        <v>24</v>
      </c>
      <c r="Q42" s="31">
        <f t="shared" si="3"/>
        <v>3.4</v>
      </c>
      <c r="R42" s="32">
        <f t="shared" si="4"/>
        <v>51</v>
      </c>
      <c r="S42" s="1" t="str">
        <f t="shared" si="5"/>
        <v>+49,9</v>
      </c>
      <c r="T42" s="3">
        <f t="shared" si="7"/>
        <v>0.89011791851710809</v>
      </c>
      <c r="U42" s="3">
        <f t="shared" si="6"/>
        <v>0.87091929674517032</v>
      </c>
    </row>
    <row r="43" spans="3:21" hidden="1" x14ac:dyDescent="0.25">
      <c r="C43" s="21">
        <v>36</v>
      </c>
      <c r="D43" s="16" t="s">
        <v>300</v>
      </c>
      <c r="E43" s="16" t="s">
        <v>301</v>
      </c>
      <c r="F43" s="16" t="s">
        <v>302</v>
      </c>
      <c r="G43" s="16" t="s">
        <v>303</v>
      </c>
      <c r="H43" s="16">
        <v>124</v>
      </c>
      <c r="I43" s="16" t="s">
        <v>304</v>
      </c>
      <c r="J43" s="16">
        <v>300</v>
      </c>
      <c r="K43" s="16">
        <v>4</v>
      </c>
      <c r="L43" s="16">
        <v>30</v>
      </c>
      <c r="M43" s="16" t="s">
        <v>305</v>
      </c>
      <c r="N43" s="16" t="s">
        <v>453</v>
      </c>
      <c r="O43" s="1" t="str">
        <f t="shared" si="1"/>
        <v>11</v>
      </c>
      <c r="P43" s="1" t="str">
        <f t="shared" si="2"/>
        <v>04</v>
      </c>
      <c r="Q43" s="31">
        <f t="shared" si="3"/>
        <v>11.066666666666666</v>
      </c>
      <c r="R43" s="32">
        <f t="shared" si="4"/>
        <v>166</v>
      </c>
      <c r="S43" s="1" t="str">
        <f t="shared" si="5"/>
        <v>+61,8</v>
      </c>
      <c r="T43" s="3">
        <f t="shared" si="7"/>
        <v>2.8972465583105866</v>
      </c>
      <c r="U43" s="3">
        <f t="shared" si="6"/>
        <v>1.0786134777324956</v>
      </c>
    </row>
    <row r="44" spans="3:21" hidden="1" x14ac:dyDescent="0.25">
      <c r="C44" s="20">
        <v>37</v>
      </c>
      <c r="D44" s="14" t="s">
        <v>306</v>
      </c>
      <c r="E44" s="14" t="s">
        <v>307</v>
      </c>
      <c r="F44" s="14" t="s">
        <v>308</v>
      </c>
      <c r="G44" s="14" t="s">
        <v>309</v>
      </c>
      <c r="H44" s="14">
        <v>1800</v>
      </c>
      <c r="I44" s="14" t="s">
        <v>310</v>
      </c>
      <c r="J44" s="14">
        <v>50000</v>
      </c>
      <c r="K44" s="14">
        <v>17</v>
      </c>
      <c r="L44" s="14">
        <v>200</v>
      </c>
      <c r="M44" s="14" t="s">
        <v>311</v>
      </c>
      <c r="N44" s="14" t="s">
        <v>433</v>
      </c>
      <c r="O44" s="1" t="str">
        <f t="shared" si="1"/>
        <v>07</v>
      </c>
      <c r="P44" s="1" t="str">
        <f t="shared" si="2"/>
        <v>08</v>
      </c>
      <c r="Q44" s="31">
        <f t="shared" si="3"/>
        <v>7.1333333333333337</v>
      </c>
      <c r="R44" s="32">
        <f t="shared" si="4"/>
        <v>107</v>
      </c>
      <c r="S44" s="1" t="str">
        <f t="shared" si="5"/>
        <v>-26,4</v>
      </c>
      <c r="T44" s="3">
        <f t="shared" si="7"/>
        <v>1.8675022996339328</v>
      </c>
      <c r="U44" s="3">
        <f t="shared" si="6"/>
        <v>-0.46076692252650298</v>
      </c>
    </row>
    <row r="45" spans="3:21" hidden="1" x14ac:dyDescent="0.25">
      <c r="C45" s="21">
        <v>38</v>
      </c>
      <c r="D45" s="16" t="s">
        <v>312</v>
      </c>
      <c r="E45" s="16" t="s">
        <v>313</v>
      </c>
      <c r="F45" s="16" t="s">
        <v>314</v>
      </c>
      <c r="G45" s="16" t="s">
        <v>315</v>
      </c>
      <c r="H45" s="16">
        <v>101</v>
      </c>
      <c r="I45" s="16" t="s">
        <v>122</v>
      </c>
      <c r="J45" s="16">
        <v>700</v>
      </c>
      <c r="K45" s="16">
        <v>6</v>
      </c>
      <c r="L45" s="16" t="s">
        <v>138</v>
      </c>
      <c r="M45" s="16" t="s">
        <v>316</v>
      </c>
      <c r="N45" s="16" t="s">
        <v>454</v>
      </c>
      <c r="O45" s="1" t="str">
        <f t="shared" si="1"/>
        <v>13</v>
      </c>
      <c r="P45" s="1" t="str">
        <f t="shared" si="2"/>
        <v>48</v>
      </c>
      <c r="Q45" s="31">
        <f t="shared" si="3"/>
        <v>13.8</v>
      </c>
      <c r="R45" s="32">
        <f t="shared" si="4"/>
        <v>207</v>
      </c>
      <c r="S45" s="1" t="str">
        <f t="shared" si="5"/>
        <v>+49,3</v>
      </c>
      <c r="T45" s="3">
        <f t="shared" si="7"/>
        <v>3.6128315516282625</v>
      </c>
      <c r="U45" s="3">
        <f t="shared" si="6"/>
        <v>0.86044732123320433</v>
      </c>
    </row>
    <row r="46" spans="3:21" hidden="1" x14ac:dyDescent="0.25">
      <c r="C46" s="20">
        <v>39</v>
      </c>
      <c r="D46" s="14" t="s">
        <v>317</v>
      </c>
      <c r="E46" s="14" t="s">
        <v>318</v>
      </c>
      <c r="F46" s="14" t="s">
        <v>319</v>
      </c>
      <c r="G46" s="14" t="s">
        <v>320</v>
      </c>
      <c r="H46" s="14">
        <v>270</v>
      </c>
      <c r="I46" s="14" t="s">
        <v>321</v>
      </c>
      <c r="J46" s="14">
        <v>960</v>
      </c>
      <c r="K46" s="14" t="s">
        <v>288</v>
      </c>
      <c r="L46" s="14">
        <v>20</v>
      </c>
      <c r="M46" s="14" t="s">
        <v>322</v>
      </c>
      <c r="N46" s="14" t="s">
        <v>455</v>
      </c>
      <c r="O46" s="1" t="str">
        <f t="shared" si="1"/>
        <v>17</v>
      </c>
      <c r="P46" s="1" t="str">
        <f t="shared" si="2"/>
        <v>37</v>
      </c>
      <c r="Q46" s="31">
        <f t="shared" si="3"/>
        <v>17.616666666666667</v>
      </c>
      <c r="R46" s="32">
        <f t="shared" si="4"/>
        <v>264.25</v>
      </c>
      <c r="S46" s="1" t="str">
        <f t="shared" si="5"/>
        <v>-43,0</v>
      </c>
      <c r="T46" s="3">
        <f t="shared" si="7"/>
        <v>4.6120325483950158</v>
      </c>
      <c r="U46" s="3">
        <f t="shared" si="6"/>
        <v>-0.75049157835756164</v>
      </c>
    </row>
    <row r="47" spans="3:21" hidden="1" x14ac:dyDescent="0.25">
      <c r="C47" s="21">
        <v>40</v>
      </c>
      <c r="D47" s="16" t="s">
        <v>323</v>
      </c>
      <c r="E47" s="16" t="s">
        <v>324</v>
      </c>
      <c r="F47" s="16" t="s">
        <v>325</v>
      </c>
      <c r="G47" s="16" t="s">
        <v>326</v>
      </c>
      <c r="H47" s="16">
        <v>630</v>
      </c>
      <c r="I47" s="16" t="s">
        <v>327</v>
      </c>
      <c r="J47" s="16" t="s">
        <v>328</v>
      </c>
      <c r="K47" s="16" t="s">
        <v>329</v>
      </c>
      <c r="L47" s="16" t="s">
        <v>330</v>
      </c>
      <c r="M47" s="16" t="s">
        <v>331</v>
      </c>
      <c r="N47" s="16" t="s">
        <v>456</v>
      </c>
      <c r="O47" s="1" t="str">
        <f t="shared" si="1"/>
        <v>08</v>
      </c>
      <c r="P47" s="1" t="str">
        <f t="shared" si="2"/>
        <v>23</v>
      </c>
      <c r="Q47" s="31">
        <f t="shared" si="3"/>
        <v>8.3833333333333329</v>
      </c>
      <c r="R47" s="32">
        <f t="shared" si="4"/>
        <v>125.75</v>
      </c>
      <c r="S47" s="1" t="str">
        <f t="shared" si="5"/>
        <v>-59,5</v>
      </c>
      <c r="T47" s="3">
        <f t="shared" si="7"/>
        <v>2.1947515343828692</v>
      </c>
      <c r="U47" s="3">
        <f t="shared" si="6"/>
        <v>-1.0384709049366261</v>
      </c>
    </row>
    <row r="48" spans="3:21" hidden="1" x14ac:dyDescent="0.25">
      <c r="C48" s="20">
        <v>41</v>
      </c>
      <c r="D48" s="14" t="s">
        <v>332</v>
      </c>
      <c r="E48" s="14" t="s">
        <v>333</v>
      </c>
      <c r="F48" s="14" t="s">
        <v>334</v>
      </c>
      <c r="G48" s="14" t="s">
        <v>335</v>
      </c>
      <c r="H48" s="14" t="s">
        <v>336</v>
      </c>
      <c r="I48" s="14" t="s">
        <v>337</v>
      </c>
      <c r="J48" s="14">
        <v>48</v>
      </c>
      <c r="K48" s="14" t="s">
        <v>338</v>
      </c>
      <c r="L48" s="14" t="s">
        <v>339</v>
      </c>
      <c r="M48" s="14" t="s">
        <v>340</v>
      </c>
      <c r="N48" s="14" t="s">
        <v>457</v>
      </c>
      <c r="O48" s="1" t="str">
        <f t="shared" si="1"/>
        <v>06</v>
      </c>
      <c r="P48" s="1" t="str">
        <f t="shared" si="2"/>
        <v>00</v>
      </c>
      <c r="Q48" s="31">
        <f t="shared" si="3"/>
        <v>6</v>
      </c>
      <c r="R48" s="32">
        <f t="shared" si="4"/>
        <v>90</v>
      </c>
      <c r="S48" s="1" t="str">
        <f t="shared" si="5"/>
        <v>+44,9</v>
      </c>
      <c r="T48" s="3">
        <f t="shared" si="7"/>
        <v>1.5707963267948966</v>
      </c>
      <c r="U48" s="3">
        <f t="shared" si="6"/>
        <v>0.78365283414545384</v>
      </c>
    </row>
    <row r="49" spans="3:21" hidden="1" x14ac:dyDescent="0.25">
      <c r="C49" s="21">
        <v>42</v>
      </c>
      <c r="D49" s="16" t="s">
        <v>341</v>
      </c>
      <c r="E49" s="16" t="s">
        <v>342</v>
      </c>
      <c r="F49" s="16" t="s">
        <v>343</v>
      </c>
      <c r="G49" s="16" t="s">
        <v>344</v>
      </c>
      <c r="H49" s="16">
        <v>415</v>
      </c>
      <c r="I49" s="16" t="s">
        <v>345</v>
      </c>
      <c r="J49" s="16">
        <v>5500</v>
      </c>
      <c r="K49" s="16">
        <v>7</v>
      </c>
      <c r="L49" s="16" t="s">
        <v>145</v>
      </c>
      <c r="M49" s="16" t="s">
        <v>346</v>
      </c>
      <c r="N49" s="16" t="s">
        <v>458</v>
      </c>
      <c r="O49" s="1" t="str">
        <f t="shared" si="1"/>
        <v>16</v>
      </c>
      <c r="P49" s="1" t="str">
        <f t="shared" si="2"/>
        <v>49</v>
      </c>
      <c r="Q49" s="31">
        <f t="shared" si="3"/>
        <v>16.816666666666666</v>
      </c>
      <c r="R49" s="32">
        <f t="shared" si="4"/>
        <v>252.25</v>
      </c>
      <c r="S49" s="1" t="str">
        <f t="shared" si="5"/>
        <v>-69,0</v>
      </c>
      <c r="T49" s="3">
        <f t="shared" si="7"/>
        <v>4.4025930381556959</v>
      </c>
      <c r="U49" s="3">
        <f t="shared" si="6"/>
        <v>-1.2042771838760873</v>
      </c>
    </row>
    <row r="50" spans="3:21" hidden="1" x14ac:dyDescent="0.25">
      <c r="C50" s="20">
        <v>43</v>
      </c>
      <c r="D50" s="14" t="s">
        <v>347</v>
      </c>
      <c r="E50" s="14" t="s">
        <v>348</v>
      </c>
      <c r="F50" s="14" t="s">
        <v>349</v>
      </c>
      <c r="G50" s="14" t="s">
        <v>350</v>
      </c>
      <c r="H50" s="14" t="s">
        <v>351</v>
      </c>
      <c r="I50" s="14" t="s">
        <v>87</v>
      </c>
      <c r="J50" s="14" t="s">
        <v>145</v>
      </c>
      <c r="K50" s="14" t="s">
        <v>145</v>
      </c>
      <c r="L50" s="14" t="s">
        <v>145</v>
      </c>
      <c r="M50" s="14" t="s">
        <v>352</v>
      </c>
      <c r="N50" s="14" t="s">
        <v>459</v>
      </c>
      <c r="O50" s="1" t="str">
        <f t="shared" si="1"/>
        <v>08</v>
      </c>
      <c r="P50" s="1" t="str">
        <f t="shared" si="2"/>
        <v>45</v>
      </c>
      <c r="Q50" s="31">
        <f t="shared" si="3"/>
        <v>8.75</v>
      </c>
      <c r="R50" s="32">
        <f t="shared" si="4"/>
        <v>131.25</v>
      </c>
      <c r="S50" s="1" t="str">
        <f t="shared" si="5"/>
        <v>-54,7</v>
      </c>
      <c r="T50" s="3">
        <f t="shared" si="7"/>
        <v>2.2907446432425576</v>
      </c>
      <c r="U50" s="3">
        <f t="shared" si="6"/>
        <v>-0.95469510084089837</v>
      </c>
    </row>
    <row r="51" spans="3:21" hidden="1" x14ac:dyDescent="0.25">
      <c r="C51" s="21">
        <v>44</v>
      </c>
      <c r="D51" s="16" t="s">
        <v>353</v>
      </c>
      <c r="E51" s="16" t="s">
        <v>354</v>
      </c>
      <c r="F51" s="16" t="s">
        <v>349</v>
      </c>
      <c r="G51" s="16" t="s">
        <v>315</v>
      </c>
      <c r="H51" s="16">
        <v>105</v>
      </c>
      <c r="I51" s="16" t="s">
        <v>287</v>
      </c>
      <c r="J51" s="16">
        <v>160</v>
      </c>
      <c r="K51" s="16" t="s">
        <v>339</v>
      </c>
      <c r="L51" s="16" t="s">
        <v>69</v>
      </c>
      <c r="M51" s="16" t="s">
        <v>355</v>
      </c>
      <c r="N51" s="16" t="s">
        <v>460</v>
      </c>
      <c r="O51" s="1" t="str">
        <f t="shared" si="1"/>
        <v>06</v>
      </c>
      <c r="P51" s="1" t="str">
        <f t="shared" si="2"/>
        <v>38</v>
      </c>
      <c r="Q51" s="31">
        <f t="shared" si="3"/>
        <v>6.6333333333333329</v>
      </c>
      <c r="R51" s="32">
        <f t="shared" si="4"/>
        <v>99.5</v>
      </c>
      <c r="S51" s="1" t="str">
        <f t="shared" si="5"/>
        <v>+16,4</v>
      </c>
      <c r="T51" s="3">
        <f t="shared" si="7"/>
        <v>1.7366026057343575</v>
      </c>
      <c r="U51" s="3">
        <f t="shared" si="6"/>
        <v>0.28623399732707</v>
      </c>
    </row>
    <row r="52" spans="3:21" hidden="1" x14ac:dyDescent="0.25">
      <c r="C52" s="20">
        <v>45</v>
      </c>
      <c r="D52" s="14" t="s">
        <v>356</v>
      </c>
      <c r="E52" s="14" t="s">
        <v>357</v>
      </c>
      <c r="F52" s="14" t="s">
        <v>358</v>
      </c>
      <c r="G52" s="14" t="s">
        <v>359</v>
      </c>
      <c r="H52" s="14">
        <v>180</v>
      </c>
      <c r="I52" s="14" t="s">
        <v>360</v>
      </c>
      <c r="J52" s="14">
        <v>2100</v>
      </c>
      <c r="K52" s="14">
        <v>5</v>
      </c>
      <c r="L52" s="14" t="s">
        <v>69</v>
      </c>
      <c r="M52" s="14" t="s">
        <v>361</v>
      </c>
      <c r="N52" s="14" t="s">
        <v>461</v>
      </c>
      <c r="O52" s="1" t="str">
        <f t="shared" si="1"/>
        <v>20</v>
      </c>
      <c r="P52" s="1" t="str">
        <f t="shared" si="2"/>
        <v>26</v>
      </c>
      <c r="Q52" s="31">
        <f t="shared" si="3"/>
        <v>20.433333333333334</v>
      </c>
      <c r="R52" s="32">
        <f t="shared" si="4"/>
        <v>306.5</v>
      </c>
      <c r="S52" s="1" t="str">
        <f t="shared" si="5"/>
        <v>-56,7</v>
      </c>
      <c r="T52" s="3">
        <f t="shared" si="7"/>
        <v>5.3494341573626203</v>
      </c>
      <c r="U52" s="3">
        <f t="shared" si="6"/>
        <v>-0.98960168588078479</v>
      </c>
    </row>
    <row r="53" spans="3:21" hidden="1" x14ac:dyDescent="0.25">
      <c r="C53" s="21">
        <v>46</v>
      </c>
      <c r="D53" s="17" t="s">
        <v>362</v>
      </c>
      <c r="E53" s="16" t="s">
        <v>363</v>
      </c>
      <c r="F53" s="16" t="s">
        <v>364</v>
      </c>
      <c r="G53" s="16" t="s">
        <v>365</v>
      </c>
      <c r="H53" s="16">
        <v>430</v>
      </c>
      <c r="I53" s="16" t="s">
        <v>366</v>
      </c>
      <c r="J53" s="16">
        <v>2200</v>
      </c>
      <c r="K53" s="16" t="s">
        <v>367</v>
      </c>
      <c r="L53" s="16">
        <v>30</v>
      </c>
      <c r="M53" s="16" t="s">
        <v>368</v>
      </c>
      <c r="N53" s="16" t="s">
        <v>462</v>
      </c>
      <c r="O53" s="1" t="str">
        <f t="shared" si="1"/>
        <v>02</v>
      </c>
      <c r="P53" s="1" t="str">
        <f t="shared" si="2"/>
        <v>32</v>
      </c>
      <c r="Q53" s="31">
        <f t="shared" si="3"/>
        <v>2.5333333333333332</v>
      </c>
      <c r="R53" s="32">
        <f t="shared" si="4"/>
        <v>38</v>
      </c>
      <c r="S53" s="1" t="str">
        <f t="shared" si="5"/>
        <v>+89,3</v>
      </c>
      <c r="T53" s="3">
        <f t="shared" si="7"/>
        <v>0.66322511575784515</v>
      </c>
      <c r="U53" s="3">
        <f t="shared" si="6"/>
        <v>1.5585790220309361</v>
      </c>
    </row>
    <row r="54" spans="3:21" hidden="1" x14ac:dyDescent="0.25">
      <c r="C54" s="20">
        <v>47</v>
      </c>
      <c r="D54" s="14" t="s">
        <v>369</v>
      </c>
      <c r="E54" s="14" t="s">
        <v>370</v>
      </c>
      <c r="F54" s="14" t="s">
        <v>371</v>
      </c>
      <c r="G54" s="14" t="s">
        <v>372</v>
      </c>
      <c r="H54" s="14">
        <v>500</v>
      </c>
      <c r="I54" s="14" t="s">
        <v>128</v>
      </c>
      <c r="J54" s="14">
        <v>19000</v>
      </c>
      <c r="K54" s="14" t="s">
        <v>145</v>
      </c>
      <c r="L54" s="14" t="s">
        <v>145</v>
      </c>
      <c r="M54" s="14" t="s">
        <v>373</v>
      </c>
      <c r="N54" s="14" t="s">
        <v>463</v>
      </c>
      <c r="O54" s="1" t="str">
        <f t="shared" si="1"/>
        <v>06</v>
      </c>
      <c r="P54" s="1" t="str">
        <f t="shared" si="2"/>
        <v>23</v>
      </c>
      <c r="Q54" s="31">
        <f t="shared" si="3"/>
        <v>6.3833333333333337</v>
      </c>
      <c r="R54" s="32">
        <f t="shared" si="4"/>
        <v>95.75</v>
      </c>
      <c r="S54" s="1" t="str">
        <f t="shared" si="5"/>
        <v>-18,0</v>
      </c>
      <c r="T54" s="3">
        <f t="shared" si="7"/>
        <v>1.6711527587845705</v>
      </c>
      <c r="U54" s="3">
        <f t="shared" si="6"/>
        <v>-0.31415926535897931</v>
      </c>
    </row>
    <row r="55" spans="3:21" hidden="1" x14ac:dyDescent="0.25">
      <c r="C55" s="21">
        <v>48</v>
      </c>
      <c r="D55" s="16" t="s">
        <v>374</v>
      </c>
      <c r="E55" s="16" t="s">
        <v>375</v>
      </c>
      <c r="F55" s="16" t="s">
        <v>376</v>
      </c>
      <c r="G55" s="16" t="s">
        <v>377</v>
      </c>
      <c r="H55" s="16">
        <v>180</v>
      </c>
      <c r="I55" s="16" t="s">
        <v>378</v>
      </c>
      <c r="J55" s="16" t="s">
        <v>145</v>
      </c>
      <c r="K55" s="16" t="s">
        <v>379</v>
      </c>
      <c r="L55" s="16" t="s">
        <v>380</v>
      </c>
      <c r="M55" s="16" t="s">
        <v>381</v>
      </c>
      <c r="N55" s="16" t="s">
        <v>464</v>
      </c>
      <c r="O55" s="1" t="str">
        <f t="shared" si="1"/>
        <v>09</v>
      </c>
      <c r="P55" s="1" t="str">
        <f t="shared" si="2"/>
        <v>28</v>
      </c>
      <c r="Q55" s="31">
        <f t="shared" si="3"/>
        <v>9.4666666666666668</v>
      </c>
      <c r="R55" s="32">
        <f t="shared" si="4"/>
        <v>142</v>
      </c>
      <c r="S55" s="1" t="str">
        <f>LEFT(N55,4)</f>
        <v>-8,7</v>
      </c>
      <c r="T55" s="3">
        <f t="shared" si="7"/>
        <v>2.4783675378319479</v>
      </c>
      <c r="U55" s="3">
        <f t="shared" si="6"/>
        <v>-0.15184364492350666</v>
      </c>
    </row>
    <row r="56" spans="3:21" hidden="1" x14ac:dyDescent="0.25">
      <c r="C56" s="20">
        <v>49</v>
      </c>
      <c r="D56" s="14" t="s">
        <v>382</v>
      </c>
      <c r="E56" s="14" t="s">
        <v>383</v>
      </c>
      <c r="F56" s="14" t="s">
        <v>384</v>
      </c>
      <c r="G56" s="14" t="s">
        <v>385</v>
      </c>
      <c r="H56" s="14">
        <v>126</v>
      </c>
      <c r="I56" s="14" t="s">
        <v>386</v>
      </c>
      <c r="J56" s="14" t="s">
        <v>387</v>
      </c>
      <c r="K56" s="14" t="s">
        <v>388</v>
      </c>
      <c r="L56" s="14">
        <v>32</v>
      </c>
      <c r="M56" s="14" t="s">
        <v>389</v>
      </c>
      <c r="N56" s="14" t="s">
        <v>465</v>
      </c>
      <c r="O56" s="1" t="str">
        <f t="shared" si="1"/>
        <v>10</v>
      </c>
      <c r="P56" s="1" t="str">
        <f t="shared" si="2"/>
        <v>20</v>
      </c>
      <c r="Q56" s="31">
        <f t="shared" si="3"/>
        <v>10.333333333333334</v>
      </c>
      <c r="R56" s="32">
        <f t="shared" si="4"/>
        <v>155</v>
      </c>
      <c r="S56" s="1" t="str">
        <f t="shared" si="5"/>
        <v>+19,8</v>
      </c>
      <c r="T56" s="3">
        <f t="shared" si="7"/>
        <v>2.7052603405912108</v>
      </c>
      <c r="U56" s="3">
        <f t="shared" si="6"/>
        <v>0.34557519189487729</v>
      </c>
    </row>
    <row r="57" spans="3:21" ht="15.75" hidden="1" thickBot="1" x14ac:dyDescent="0.3">
      <c r="C57" s="22">
        <v>50</v>
      </c>
      <c r="D57" s="23" t="s">
        <v>390</v>
      </c>
      <c r="E57" s="23" t="s">
        <v>391</v>
      </c>
      <c r="F57" s="23" t="s">
        <v>384</v>
      </c>
      <c r="G57" s="23" t="s">
        <v>392</v>
      </c>
      <c r="H57" s="23" t="s">
        <v>393</v>
      </c>
      <c r="I57" s="23" t="s">
        <v>80</v>
      </c>
      <c r="J57" s="23">
        <v>90</v>
      </c>
      <c r="K57" s="23">
        <v>2</v>
      </c>
      <c r="L57" s="23">
        <v>15</v>
      </c>
      <c r="M57" s="23" t="s">
        <v>394</v>
      </c>
      <c r="N57" s="23" t="s">
        <v>466</v>
      </c>
      <c r="O57" s="1" t="str">
        <f t="shared" si="1"/>
        <v>02</v>
      </c>
      <c r="P57" s="1" t="str">
        <f t="shared" si="2"/>
        <v>07</v>
      </c>
      <c r="Q57" s="31">
        <f t="shared" si="3"/>
        <v>2.1166666666666667</v>
      </c>
      <c r="R57" s="32">
        <f t="shared" si="4"/>
        <v>31.75</v>
      </c>
      <c r="S57" s="1" t="str">
        <f t="shared" si="5"/>
        <v>+23,5</v>
      </c>
      <c r="T57" s="3">
        <f t="shared" si="7"/>
        <v>0.55414203750819968</v>
      </c>
      <c r="U57" s="3">
        <f t="shared" si="6"/>
        <v>0.41015237421866746</v>
      </c>
    </row>
    <row r="58" spans="3:21" hidden="1" x14ac:dyDescent="0.25">
      <c r="C58" s="24">
        <v>60</v>
      </c>
      <c r="D58" s="25" t="s">
        <v>395</v>
      </c>
      <c r="E58" s="26" t="s">
        <v>396</v>
      </c>
      <c r="F58" s="26" t="s">
        <v>397</v>
      </c>
      <c r="G58" s="26" t="s">
        <v>398</v>
      </c>
      <c r="H58" s="26">
        <v>93</v>
      </c>
      <c r="I58" s="26" t="s">
        <v>399</v>
      </c>
      <c r="J58" s="26">
        <v>98</v>
      </c>
      <c r="K58" s="26" t="s">
        <v>268</v>
      </c>
      <c r="L58" s="26" t="s">
        <v>89</v>
      </c>
      <c r="M58" s="26" t="s">
        <v>400</v>
      </c>
      <c r="N58" s="26" t="s">
        <v>467</v>
      </c>
      <c r="O58" s="1" t="str">
        <f t="shared" si="1"/>
        <v>03</v>
      </c>
      <c r="P58" s="1" t="str">
        <f t="shared" si="2"/>
        <v>08</v>
      </c>
      <c r="Q58" s="31">
        <f t="shared" si="3"/>
        <v>3.1333333333333333</v>
      </c>
      <c r="R58" s="32">
        <f t="shared" si="4"/>
        <v>47</v>
      </c>
      <c r="S58" s="1" t="str">
        <f t="shared" si="5"/>
        <v>+40,9</v>
      </c>
      <c r="T58" s="3">
        <f t="shared" si="7"/>
        <v>0.82030474843733492</v>
      </c>
      <c r="U58" s="3">
        <f t="shared" si="6"/>
        <v>0.71383966406568078</v>
      </c>
    </row>
    <row r="59" spans="3:21" hidden="1" x14ac:dyDescent="0.25">
      <c r="C59" s="21">
        <v>70</v>
      </c>
      <c r="D59" s="17" t="s">
        <v>401</v>
      </c>
      <c r="E59" s="16" t="s">
        <v>402</v>
      </c>
      <c r="F59" s="16" t="s">
        <v>403</v>
      </c>
      <c r="G59" s="16" t="s">
        <v>404</v>
      </c>
      <c r="H59" s="16">
        <v>78</v>
      </c>
      <c r="I59" s="16" t="s">
        <v>54</v>
      </c>
      <c r="J59" s="16">
        <v>30</v>
      </c>
      <c r="K59" s="16" t="s">
        <v>405</v>
      </c>
      <c r="L59" s="16" t="s">
        <v>145</v>
      </c>
      <c r="M59" s="16" t="s">
        <v>406</v>
      </c>
      <c r="N59" s="16" t="s">
        <v>468</v>
      </c>
      <c r="O59" s="1" t="str">
        <f t="shared" si="1"/>
        <v>13</v>
      </c>
      <c r="P59" s="1" t="str">
        <f t="shared" si="2"/>
        <v>24</v>
      </c>
      <c r="Q59" s="31">
        <f t="shared" si="3"/>
        <v>13.4</v>
      </c>
      <c r="R59" s="32">
        <f t="shared" si="4"/>
        <v>201</v>
      </c>
      <c r="S59" s="1" t="str">
        <f t="shared" si="5"/>
        <v>+54,9</v>
      </c>
      <c r="T59" s="3">
        <f t="shared" si="7"/>
        <v>3.5081117965086026</v>
      </c>
      <c r="U59" s="3">
        <f t="shared" si="6"/>
        <v>0.95818575934488692</v>
      </c>
    </row>
    <row r="60" spans="3:21" ht="15.75" thickBot="1" x14ac:dyDescent="0.3">
      <c r="C60" s="27">
        <v>73</v>
      </c>
      <c r="D60" s="28" t="s">
        <v>407</v>
      </c>
      <c r="E60" s="29" t="s">
        <v>408</v>
      </c>
      <c r="F60" s="29" t="s">
        <v>409</v>
      </c>
      <c r="G60" s="29" t="s">
        <v>410</v>
      </c>
      <c r="H60" s="29">
        <v>916</v>
      </c>
      <c r="I60" s="29" t="s">
        <v>411</v>
      </c>
      <c r="J60" s="29">
        <v>90000</v>
      </c>
      <c r="K60" s="29">
        <v>20</v>
      </c>
      <c r="L60" s="29" t="s">
        <v>145</v>
      </c>
      <c r="M60" s="29" t="s">
        <v>412</v>
      </c>
      <c r="N60" s="29" t="s">
        <v>469</v>
      </c>
      <c r="O60" s="1" t="str">
        <f t="shared" si="1"/>
        <v>05</v>
      </c>
      <c r="P60" s="1" t="str">
        <f t="shared" si="2"/>
        <v>32</v>
      </c>
      <c r="Q60" s="31">
        <f t="shared" si="3"/>
        <v>5.5333333333333332</v>
      </c>
      <c r="R60" s="32">
        <f t="shared" si="4"/>
        <v>83</v>
      </c>
      <c r="S60" s="1" t="str">
        <f t="shared" si="5"/>
        <v>-00,3</v>
      </c>
      <c r="T60" s="3">
        <f t="shared" si="7"/>
        <v>1.4486232791552933</v>
      </c>
      <c r="U60" s="3">
        <f t="shared" si="6"/>
        <v>-5.2359877559829881E-3</v>
      </c>
    </row>
    <row r="61" spans="3:21" x14ac:dyDescent="0.25">
      <c r="D61" t="s">
        <v>508</v>
      </c>
      <c r="E61" s="14" t="s">
        <v>509</v>
      </c>
      <c r="M61" s="14" t="s">
        <v>507</v>
      </c>
      <c r="O61" s="1" t="str">
        <f t="shared" ref="O61:O62" si="8">LEFT(M61,2)</f>
        <v>05</v>
      </c>
      <c r="P61" s="1" t="str">
        <f t="shared" ref="P61:P62" si="9">MID(M61,5,2)</f>
        <v>48</v>
      </c>
      <c r="Q61" s="31">
        <f t="shared" ref="Q61:Q62" si="10">O61+P61/60</f>
        <v>5.8</v>
      </c>
      <c r="R61" s="32">
        <f t="shared" ref="R61:R62" si="11">Q61*180/12</f>
        <v>87</v>
      </c>
      <c r="S61" s="1">
        <v>-9.67</v>
      </c>
      <c r="T61" s="3">
        <f t="shared" ref="T61:T62" si="12">Q61*PI()/12</f>
        <v>1.5184364492350666</v>
      </c>
      <c r="U61" s="3">
        <f t="shared" ref="U61:U62" si="13">S61*PI()/180</f>
        <v>-0.16877333866785166</v>
      </c>
    </row>
    <row r="62" spans="3:21" x14ac:dyDescent="0.25">
      <c r="D62" t="s">
        <v>510</v>
      </c>
      <c r="E62" s="14" t="s">
        <v>511</v>
      </c>
      <c r="M62" s="14" t="s">
        <v>512</v>
      </c>
      <c r="O62" s="1" t="str">
        <f t="shared" si="8"/>
        <v>05</v>
      </c>
      <c r="P62" s="1" t="str">
        <f t="shared" si="9"/>
        <v>35</v>
      </c>
      <c r="Q62" s="31">
        <f t="shared" si="10"/>
        <v>5.583333333333333</v>
      </c>
      <c r="R62" s="32">
        <f t="shared" si="11"/>
        <v>83.75</v>
      </c>
      <c r="S62" s="1">
        <f>9+56/60</f>
        <v>9.9333333333333336</v>
      </c>
      <c r="T62" s="3">
        <f t="shared" si="12"/>
        <v>1.4617132485452509</v>
      </c>
      <c r="U62" s="3">
        <f t="shared" si="13"/>
        <v>0.17336937236477007</v>
      </c>
    </row>
  </sheetData>
  <autoFilter ref="C6:U60">
    <filterColumn colId="2">
      <filters>
        <filter val="Alp Ori"/>
        <filter val="Bet Ori"/>
        <filter val="Del Ori"/>
        <filter val="Eps Ori"/>
        <filter val="Gam Ori"/>
        <filter val="Zet Ori"/>
      </filters>
    </filterColumn>
  </autoFilter>
  <mergeCells count="10">
    <mergeCell ref="I6:I7"/>
    <mergeCell ref="J6:J7"/>
    <mergeCell ref="K6:K7"/>
    <mergeCell ref="L6:L7"/>
    <mergeCell ref="C6:C7"/>
    <mergeCell ref="D6:D7"/>
    <mergeCell ref="E6:E7"/>
    <mergeCell ref="F6:F7"/>
    <mergeCell ref="G6:G7"/>
    <mergeCell ref="H6:H7"/>
  </mergeCells>
  <hyperlinks>
    <hyperlink ref="D8" r:id="rId1" display="http://astropixels.com/stars/Sirius-01.html"/>
    <hyperlink ref="D9" r:id="rId2" display="http://astropixels.com/stars/Canopus-01.html"/>
    <hyperlink ref="D11" r:id="rId3" display="http://astropixels.com/stars/Arcturus-01.html"/>
    <hyperlink ref="D12" r:id="rId4" display="http://astropixels.com/stars/Vega-01.html"/>
    <hyperlink ref="D13" r:id="rId5" display="http://astropixels.com/stars/Capella-01.html"/>
    <hyperlink ref="D14" r:id="rId6" display="http://astropixels.com/stars/Rigel-01.html"/>
    <hyperlink ref="D15" r:id="rId7" display="http://astropixels.com/stars/Procyon-01.html"/>
    <hyperlink ref="D16" r:id="rId8" display="http://astropixels.com/stars/Betelgeuse-01.html"/>
    <hyperlink ref="D19" r:id="rId9" display="http://astropixels.com/stars/Altair-01.html"/>
    <hyperlink ref="D21" r:id="rId10" display="http://astropixels.com/stars/Aldebaran-01.html"/>
    <hyperlink ref="D22" r:id="rId11" display="http://astropixels.com/stars/Spica-01.html"/>
    <hyperlink ref="D23" r:id="rId12" display="http://astropixels.com/stars/Antares-01.html"/>
    <hyperlink ref="D24" r:id="rId13" display="http://astropixels.com/stars/Pollux-01.html"/>
    <hyperlink ref="D25" r:id="rId14" display="http://astropixels.com/stars/Fomalhaut-01.html"/>
    <hyperlink ref="D26" r:id="rId15" display="http://astropixels.com/stars/Deneb-01.html"/>
    <hyperlink ref="D28" r:id="rId16" display="http://astropixels.com/stars/Regulus-01.html"/>
    <hyperlink ref="D29" r:id="rId17" display="http://astropixels.com/stars/Adhara-01.html"/>
    <hyperlink ref="D30" r:id="rId18" display="http://astropixels.com/stars/Castor-01.html"/>
    <hyperlink ref="D33" r:id="rId19" display="http://astropixels.com/stars/Bellatrix-01.html"/>
    <hyperlink ref="D34" r:id="rId20" display="http://astropixels.com/stars/Elnath-01.html"/>
    <hyperlink ref="D36" r:id="rId21" display="http://astropixels.com/stars/Alnilam-01.html"/>
    <hyperlink ref="D38" r:id="rId22" display="http://astropixels.com/stars/Alnitak-01.html"/>
    <hyperlink ref="D42" r:id="rId23" display="http://astropixels.com/stars/Mirfak-01.html"/>
    <hyperlink ref="D53" r:id="rId24" display="http://astropixels.com/stars/Polaris-01.html"/>
    <hyperlink ref="D58" r:id="rId25" display="http://astropixels.com/stars/Algol-01.html"/>
    <hyperlink ref="D59" r:id="rId26" display="http://astropixels.com/stars/Mizar-01.html"/>
    <hyperlink ref="D60" r:id="rId27" display="http://astropixels.com/stars/Mintaka-01.html"/>
  </hyperlinks>
  <pageMargins left="0.7" right="0.7" top="0.75" bottom="0.75" header="0.3" footer="0.3"/>
  <pageSetup paperSize="9" orientation="portrait" verticalDpi="0" r:id="rId2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topLeftCell="A4" workbookViewId="0">
      <selection activeCell="K38" sqref="B38:K39"/>
    </sheetView>
  </sheetViews>
  <sheetFormatPr defaultColWidth="11.42578125" defaultRowHeight="15" x14ac:dyDescent="0.25"/>
  <cols>
    <col min="1" max="1" width="3.140625" customWidth="1"/>
    <col min="5" max="5" width="4.28515625" bestFit="1" customWidth="1"/>
    <col min="6" max="6" width="5.28515625" bestFit="1" customWidth="1"/>
    <col min="7" max="7" width="4.5703125" bestFit="1" customWidth="1"/>
    <col min="8" max="8" width="5.28515625" bestFit="1" customWidth="1"/>
    <col min="9" max="9" width="4.85546875" customWidth="1"/>
    <col min="10" max="10" width="6.42578125" bestFit="1" customWidth="1"/>
    <col min="11" max="11" width="5.5703125" customWidth="1"/>
  </cols>
  <sheetData>
    <row r="2" spans="1:11" x14ac:dyDescent="0.25">
      <c r="H2" t="s">
        <v>495</v>
      </c>
      <c r="I2">
        <f>skyCalc!$C$7</f>
        <v>40</v>
      </c>
      <c r="J2" t="s">
        <v>12</v>
      </c>
    </row>
    <row r="4" spans="1:11" x14ac:dyDescent="0.25">
      <c r="I4" t="s">
        <v>496</v>
      </c>
      <c r="J4" t="s">
        <v>416</v>
      </c>
      <c r="K4" t="s">
        <v>498</v>
      </c>
    </row>
    <row r="5" spans="1:11" x14ac:dyDescent="0.25">
      <c r="H5" t="s">
        <v>497</v>
      </c>
      <c r="I5">
        <v>0</v>
      </c>
      <c r="J5">
        <v>0</v>
      </c>
      <c r="K5">
        <v>0</v>
      </c>
    </row>
    <row r="6" spans="1:11" x14ac:dyDescent="0.25">
      <c r="H6" t="s">
        <v>497</v>
      </c>
      <c r="I6">
        <f>I5+J5/60+K5/3600</f>
        <v>0</v>
      </c>
      <c r="J6" t="s">
        <v>499</v>
      </c>
    </row>
    <row r="7" spans="1:11" x14ac:dyDescent="0.25">
      <c r="H7" t="s">
        <v>497</v>
      </c>
      <c r="I7">
        <f>I6*180/12</f>
        <v>0</v>
      </c>
      <c r="J7" t="s">
        <v>7</v>
      </c>
    </row>
    <row r="8" spans="1:11" ht="15.75" thickBot="1" x14ac:dyDescent="0.3">
      <c r="D8" t="s">
        <v>494</v>
      </c>
      <c r="H8" t="s">
        <v>497</v>
      </c>
      <c r="I8" s="12">
        <f>I6*PI()/12</f>
        <v>0</v>
      </c>
      <c r="J8" t="s">
        <v>8</v>
      </c>
    </row>
    <row r="9" spans="1:11" ht="15" customHeight="1" x14ac:dyDescent="0.25">
      <c r="A9" s="67" t="s">
        <v>35</v>
      </c>
      <c r="B9" s="65" t="s">
        <v>36</v>
      </c>
      <c r="C9" s="65" t="s">
        <v>37</v>
      </c>
      <c r="D9" s="19" t="s">
        <v>45</v>
      </c>
      <c r="E9" s="7" t="s">
        <v>414</v>
      </c>
      <c r="F9" s="7" t="s">
        <v>417</v>
      </c>
      <c r="G9" s="7" t="s">
        <v>414</v>
      </c>
      <c r="H9" s="7" t="s">
        <v>417</v>
      </c>
      <c r="I9" s="33" t="s">
        <v>493</v>
      </c>
      <c r="J9" s="33" t="s">
        <v>4</v>
      </c>
      <c r="K9" s="33" t="s">
        <v>500</v>
      </c>
    </row>
    <row r="10" spans="1:11" x14ac:dyDescent="0.25">
      <c r="A10" s="68"/>
      <c r="B10" s="66"/>
      <c r="C10" s="66"/>
      <c r="D10" s="13" t="s">
        <v>46</v>
      </c>
      <c r="E10" s="7" t="s">
        <v>7</v>
      </c>
      <c r="F10" s="7" t="s">
        <v>7</v>
      </c>
      <c r="G10" s="7" t="s">
        <v>8</v>
      </c>
      <c r="H10" s="7" t="s">
        <v>8</v>
      </c>
      <c r="I10" s="33" t="s">
        <v>8</v>
      </c>
      <c r="J10" s="33" t="s">
        <v>12</v>
      </c>
      <c r="K10" s="33" t="s">
        <v>8</v>
      </c>
    </row>
    <row r="11" spans="1:11" ht="15" customHeight="1" x14ac:dyDescent="0.25">
      <c r="A11" s="20">
        <v>1</v>
      </c>
      <c r="B11" s="15" t="s">
        <v>49</v>
      </c>
      <c r="C11" s="14" t="s">
        <v>50</v>
      </c>
      <c r="D11" s="14" t="s">
        <v>57</v>
      </c>
      <c r="E11" s="32">
        <v>101.25</v>
      </c>
      <c r="F11" s="1" t="s">
        <v>470</v>
      </c>
      <c r="G11" s="3">
        <v>1.7671458676442586</v>
      </c>
      <c r="H11" s="3">
        <v>-0.291469985083053</v>
      </c>
      <c r="I11" s="3">
        <f>(PI()/2-H11)/2</f>
        <v>0.93113315593897483</v>
      </c>
      <c r="J11" s="3">
        <f t="shared" ref="J11:J33" si="0">$I$2*TAN(I11)</f>
        <v>53.761966409344623</v>
      </c>
      <c r="K11" s="3">
        <f>$I$8+G11</f>
        <v>1.7671458676442586</v>
      </c>
    </row>
    <row r="12" spans="1:11" x14ac:dyDescent="0.25">
      <c r="A12" s="21">
        <v>4</v>
      </c>
      <c r="B12" s="17" t="s">
        <v>75</v>
      </c>
      <c r="C12" s="16" t="s">
        <v>76</v>
      </c>
      <c r="D12" s="16" t="s">
        <v>81</v>
      </c>
      <c r="E12" s="32">
        <v>214</v>
      </c>
      <c r="F12" s="1" t="s">
        <v>471</v>
      </c>
      <c r="G12" s="3">
        <v>3.7350045992678655</v>
      </c>
      <c r="H12" s="3">
        <v>0.33510321638291124</v>
      </c>
      <c r="I12" s="3">
        <f t="shared" ref="I12:I33" si="1">(PI()/2-H12)/2</f>
        <v>0.61784655520599263</v>
      </c>
      <c r="J12" s="3">
        <f t="shared" si="0"/>
        <v>28.426520375246053</v>
      </c>
      <c r="K12" s="3">
        <f t="shared" ref="K12:K33" si="2">$I$8+G12</f>
        <v>3.7350045992678655</v>
      </c>
    </row>
    <row r="13" spans="1:11" x14ac:dyDescent="0.25">
      <c r="A13" s="20">
        <v>5</v>
      </c>
      <c r="B13" s="15" t="s">
        <v>82</v>
      </c>
      <c r="C13" s="14" t="s">
        <v>83</v>
      </c>
      <c r="D13" s="14" t="s">
        <v>90</v>
      </c>
      <c r="E13" s="32">
        <v>279.25</v>
      </c>
      <c r="F13" s="1" t="s">
        <v>472</v>
      </c>
      <c r="G13" s="3">
        <v>4.8738319361941658</v>
      </c>
      <c r="H13" s="3">
        <v>0.67718774977379981</v>
      </c>
      <c r="I13" s="3">
        <f t="shared" si="1"/>
        <v>0.44680428851054838</v>
      </c>
      <c r="J13" s="3">
        <f t="shared" si="0"/>
        <v>19.164788856057928</v>
      </c>
      <c r="K13" s="3">
        <f t="shared" si="2"/>
        <v>4.8738319361941658</v>
      </c>
    </row>
    <row r="14" spans="1:11" x14ac:dyDescent="0.25">
      <c r="A14" s="21">
        <v>6</v>
      </c>
      <c r="B14" s="17" t="s">
        <v>91</v>
      </c>
      <c r="C14" s="16" t="s">
        <v>92</v>
      </c>
      <c r="D14" s="16" t="s">
        <v>98</v>
      </c>
      <c r="E14" s="32">
        <v>79.25</v>
      </c>
      <c r="F14" s="1" t="s">
        <v>473</v>
      </c>
      <c r="G14" s="3">
        <v>1.383173432205506</v>
      </c>
      <c r="H14" s="3">
        <v>0.80285145591739149</v>
      </c>
      <c r="I14" s="3">
        <f t="shared" si="1"/>
        <v>0.38397243543875254</v>
      </c>
      <c r="J14" s="3">
        <f t="shared" si="0"/>
        <v>16.161049033406275</v>
      </c>
      <c r="K14" s="3">
        <f t="shared" si="2"/>
        <v>1.383173432205506</v>
      </c>
    </row>
    <row r="15" spans="1:11" x14ac:dyDescent="0.25">
      <c r="A15" s="20">
        <v>7</v>
      </c>
      <c r="B15" s="15" t="s">
        <v>99</v>
      </c>
      <c r="C15" s="14" t="s">
        <v>100</v>
      </c>
      <c r="D15" s="14" t="s">
        <v>104</v>
      </c>
      <c r="E15" s="32">
        <v>78.75</v>
      </c>
      <c r="F15" s="1" t="s">
        <v>474</v>
      </c>
      <c r="G15" s="3">
        <v>1.3744467859455345</v>
      </c>
      <c r="H15" s="3">
        <v>-0.143116998663535</v>
      </c>
      <c r="I15" s="3">
        <f t="shared" si="1"/>
        <v>0.85695666272921578</v>
      </c>
      <c r="J15" s="3">
        <f t="shared" si="0"/>
        <v>46.17726302267458</v>
      </c>
      <c r="K15" s="3">
        <f t="shared" si="2"/>
        <v>1.3744467859455345</v>
      </c>
    </row>
    <row r="16" spans="1:11" x14ac:dyDescent="0.25">
      <c r="A16" s="21">
        <v>8</v>
      </c>
      <c r="B16" s="17" t="s">
        <v>105</v>
      </c>
      <c r="C16" s="16" t="s">
        <v>106</v>
      </c>
      <c r="D16" s="16" t="s">
        <v>112</v>
      </c>
      <c r="E16" s="32">
        <v>114.75</v>
      </c>
      <c r="F16" s="1" t="s">
        <v>475</v>
      </c>
      <c r="G16" s="3">
        <v>2.0027653166634933</v>
      </c>
      <c r="H16" s="3">
        <v>9.0757121103705138E-2</v>
      </c>
      <c r="I16" s="3">
        <f t="shared" si="1"/>
        <v>0.74001960284559576</v>
      </c>
      <c r="J16" s="3">
        <f t="shared" si="0"/>
        <v>36.525019211708212</v>
      </c>
      <c r="K16" s="3">
        <f t="shared" si="2"/>
        <v>2.0027653166634933</v>
      </c>
    </row>
    <row r="17" spans="1:11" x14ac:dyDescent="0.25">
      <c r="A17" s="20">
        <v>9</v>
      </c>
      <c r="B17" s="15" t="s">
        <v>113</v>
      </c>
      <c r="C17" s="14" t="s">
        <v>114</v>
      </c>
      <c r="D17" s="14" t="s">
        <v>118</v>
      </c>
      <c r="E17" s="32">
        <v>88.75</v>
      </c>
      <c r="F17" s="1" t="s">
        <v>476</v>
      </c>
      <c r="G17" s="3">
        <v>1.5489797111449677</v>
      </c>
      <c r="H17" s="3">
        <v>0.12915436464758037</v>
      </c>
      <c r="I17" s="3">
        <f t="shared" si="1"/>
        <v>0.72082098107365811</v>
      </c>
      <c r="J17" s="3">
        <f t="shared" si="0"/>
        <v>35.140858642247544</v>
      </c>
      <c r="K17" s="3">
        <f t="shared" si="2"/>
        <v>1.5489797111449677</v>
      </c>
    </row>
    <row r="18" spans="1:11" x14ac:dyDescent="0.25">
      <c r="A18" s="21">
        <v>12</v>
      </c>
      <c r="B18" s="17" t="s">
        <v>131</v>
      </c>
      <c r="C18" s="16" t="s">
        <v>132</v>
      </c>
      <c r="D18" s="16" t="s">
        <v>139</v>
      </c>
      <c r="E18" s="32">
        <v>297.75000000000006</v>
      </c>
      <c r="F18" s="1" t="s">
        <v>477</v>
      </c>
      <c r="G18" s="3">
        <v>5.1967178478131162</v>
      </c>
      <c r="H18" s="3">
        <v>0.15533430342749532</v>
      </c>
      <c r="I18" s="3">
        <f t="shared" si="1"/>
        <v>0.70773101168370056</v>
      </c>
      <c r="J18" s="3">
        <f t="shared" si="0"/>
        <v>34.223641789021435</v>
      </c>
      <c r="K18" s="3">
        <f t="shared" si="2"/>
        <v>5.1967178478131162</v>
      </c>
    </row>
    <row r="19" spans="1:11" x14ac:dyDescent="0.25">
      <c r="A19" s="21">
        <v>14</v>
      </c>
      <c r="B19" s="17" t="s">
        <v>147</v>
      </c>
      <c r="C19" s="16" t="s">
        <v>148</v>
      </c>
      <c r="D19" s="16" t="s">
        <v>154</v>
      </c>
      <c r="E19" s="32">
        <v>68.999999999999986</v>
      </c>
      <c r="F19" s="1" t="s">
        <v>478</v>
      </c>
      <c r="G19" s="3">
        <v>1.2042771838760873</v>
      </c>
      <c r="H19" s="3">
        <v>0.28797932657906439</v>
      </c>
      <c r="I19" s="3">
        <f t="shared" si="1"/>
        <v>0.64140850010791606</v>
      </c>
      <c r="J19" s="3">
        <f t="shared" si="0"/>
        <v>29.869416711348862</v>
      </c>
      <c r="K19" s="3">
        <f t="shared" si="2"/>
        <v>1.2042771838760873</v>
      </c>
    </row>
    <row r="20" spans="1:11" x14ac:dyDescent="0.25">
      <c r="A20" s="20">
        <v>15</v>
      </c>
      <c r="B20" s="15" t="s">
        <v>155</v>
      </c>
      <c r="C20" s="14" t="s">
        <v>156</v>
      </c>
      <c r="D20" s="14" t="s">
        <v>161</v>
      </c>
      <c r="E20" s="32">
        <v>201.25</v>
      </c>
      <c r="F20" s="1" t="s">
        <v>479</v>
      </c>
      <c r="G20" s="3">
        <v>3.5124751196385877</v>
      </c>
      <c r="H20" s="3">
        <v>-0.1954768762233649</v>
      </c>
      <c r="I20" s="3">
        <f t="shared" si="1"/>
        <v>0.88313660150913076</v>
      </c>
      <c r="J20" s="3">
        <f t="shared" si="0"/>
        <v>48.6967969823191</v>
      </c>
      <c r="K20" s="3">
        <f t="shared" si="2"/>
        <v>3.5124751196385877</v>
      </c>
    </row>
    <row r="21" spans="1:11" x14ac:dyDescent="0.25">
      <c r="A21" s="21">
        <v>16</v>
      </c>
      <c r="B21" s="17" t="s">
        <v>162</v>
      </c>
      <c r="C21" s="16" t="s">
        <v>163</v>
      </c>
      <c r="D21" s="16" t="s">
        <v>168</v>
      </c>
      <c r="E21" s="32">
        <v>247.25</v>
      </c>
      <c r="F21" s="1" t="s">
        <v>480</v>
      </c>
      <c r="G21" s="3">
        <v>4.3153265755559795</v>
      </c>
      <c r="H21" s="3">
        <v>-0.46076692252650298</v>
      </c>
      <c r="I21" s="3">
        <f t="shared" si="1"/>
        <v>1.0157816246606997</v>
      </c>
      <c r="J21" s="3">
        <f t="shared" si="0"/>
        <v>64.513395639632719</v>
      </c>
      <c r="K21" s="3">
        <f t="shared" si="2"/>
        <v>4.3153265755559795</v>
      </c>
    </row>
    <row r="22" spans="1:11" x14ac:dyDescent="0.25">
      <c r="A22" s="20">
        <v>17</v>
      </c>
      <c r="B22" s="15" t="s">
        <v>169</v>
      </c>
      <c r="C22" s="14" t="s">
        <v>170</v>
      </c>
      <c r="D22" s="14" t="s">
        <v>176</v>
      </c>
      <c r="E22" s="32">
        <v>116.25</v>
      </c>
      <c r="F22" s="1" t="s">
        <v>481</v>
      </c>
      <c r="G22" s="3">
        <v>2.028945255443408</v>
      </c>
      <c r="H22" s="3">
        <v>0.48869219055841229</v>
      </c>
      <c r="I22" s="3">
        <f t="shared" si="1"/>
        <v>0.54105206811824214</v>
      </c>
      <c r="J22" s="3">
        <f t="shared" si="0"/>
        <v>24.034424761102414</v>
      </c>
      <c r="K22" s="3">
        <f t="shared" si="2"/>
        <v>2.028945255443408</v>
      </c>
    </row>
    <row r="23" spans="1:11" x14ac:dyDescent="0.25">
      <c r="A23" s="21">
        <v>18</v>
      </c>
      <c r="B23" s="17" t="s">
        <v>177</v>
      </c>
      <c r="C23" s="16" t="s">
        <v>178</v>
      </c>
      <c r="D23" s="16" t="s">
        <v>184</v>
      </c>
      <c r="E23" s="32">
        <v>344.5</v>
      </c>
      <c r="F23" s="1" t="s">
        <v>482</v>
      </c>
      <c r="G23" s="3">
        <v>6.0126592731204651</v>
      </c>
      <c r="H23" s="3">
        <v>-0.51661745859032149</v>
      </c>
      <c r="I23" s="3">
        <f t="shared" si="1"/>
        <v>1.043706892692609</v>
      </c>
      <c r="J23" s="3">
        <f t="shared" si="0"/>
        <v>68.726881130145273</v>
      </c>
      <c r="K23" s="3">
        <f t="shared" si="2"/>
        <v>6.0126592731204651</v>
      </c>
    </row>
    <row r="24" spans="1:11" x14ac:dyDescent="0.25">
      <c r="A24" s="20">
        <v>19</v>
      </c>
      <c r="B24" s="15" t="s">
        <v>185</v>
      </c>
      <c r="C24" s="14" t="s">
        <v>186</v>
      </c>
      <c r="D24" s="14" t="s">
        <v>190</v>
      </c>
      <c r="E24" s="32">
        <v>310.25</v>
      </c>
      <c r="F24" s="1" t="s">
        <v>483</v>
      </c>
      <c r="G24" s="3">
        <v>5.414884004312408</v>
      </c>
      <c r="H24" s="3">
        <v>0.79063415115343127</v>
      </c>
      <c r="I24" s="3">
        <f t="shared" si="1"/>
        <v>0.39008108782073264</v>
      </c>
      <c r="J24" s="3">
        <f t="shared" si="0"/>
        <v>16.445988289162237</v>
      </c>
      <c r="K24" s="3">
        <f t="shared" si="2"/>
        <v>5.414884004312408</v>
      </c>
    </row>
    <row r="25" spans="1:11" x14ac:dyDescent="0.25">
      <c r="A25" s="20">
        <v>21</v>
      </c>
      <c r="B25" s="15" t="s">
        <v>196</v>
      </c>
      <c r="C25" s="14" t="s">
        <v>197</v>
      </c>
      <c r="D25" s="14" t="s">
        <v>204</v>
      </c>
      <c r="E25" s="32">
        <v>152</v>
      </c>
      <c r="F25" s="1" t="s">
        <v>484</v>
      </c>
      <c r="G25" s="3">
        <v>2.6529004630313806</v>
      </c>
      <c r="H25" s="3">
        <v>0.20943951023931953</v>
      </c>
      <c r="I25" s="3">
        <f t="shared" si="1"/>
        <v>0.68067840827778847</v>
      </c>
      <c r="J25" s="3">
        <f t="shared" si="0"/>
        <v>32.391361327800283</v>
      </c>
      <c r="K25" s="3">
        <f t="shared" si="2"/>
        <v>2.6529004630313806</v>
      </c>
    </row>
    <row r="26" spans="1:11" x14ac:dyDescent="0.25">
      <c r="A26" s="21">
        <v>22</v>
      </c>
      <c r="B26" s="17" t="s">
        <v>205</v>
      </c>
      <c r="C26" s="16" t="s">
        <v>206</v>
      </c>
      <c r="D26" s="16" t="s">
        <v>210</v>
      </c>
      <c r="E26" s="32">
        <v>104.75</v>
      </c>
      <c r="F26" s="1" t="s">
        <v>485</v>
      </c>
      <c r="G26" s="3">
        <v>1.8282323914640601</v>
      </c>
      <c r="H26" s="3">
        <v>-0.50614548307835561</v>
      </c>
      <c r="I26" s="3">
        <f t="shared" si="1"/>
        <v>1.0384709049366261</v>
      </c>
      <c r="J26" s="3">
        <f t="shared" si="0"/>
        <v>67.906524773043557</v>
      </c>
      <c r="K26" s="3">
        <f t="shared" si="2"/>
        <v>1.8282323914640601</v>
      </c>
    </row>
    <row r="27" spans="1:11" x14ac:dyDescent="0.25">
      <c r="A27" s="20">
        <v>23</v>
      </c>
      <c r="B27" s="15" t="s">
        <v>211</v>
      </c>
      <c r="C27" s="14" t="s">
        <v>212</v>
      </c>
      <c r="D27" s="14" t="s">
        <v>220</v>
      </c>
      <c r="E27" s="32">
        <v>113.75</v>
      </c>
      <c r="F27" s="1" t="s">
        <v>486</v>
      </c>
      <c r="G27" s="3">
        <v>1.9853120241435498</v>
      </c>
      <c r="H27" s="3">
        <v>0.55676003138619112</v>
      </c>
      <c r="I27" s="3">
        <f t="shared" si="1"/>
        <v>0.50701814770435272</v>
      </c>
      <c r="J27" s="3">
        <f t="shared" si="0"/>
        <v>22.218016084590388</v>
      </c>
      <c r="K27" s="3">
        <f t="shared" si="2"/>
        <v>1.9853120241435498</v>
      </c>
    </row>
    <row r="28" spans="1:11" ht="14.25" customHeight="1" x14ac:dyDescent="0.25">
      <c r="A28" s="20">
        <v>31</v>
      </c>
      <c r="B28" s="15" t="s">
        <v>270</v>
      </c>
      <c r="C28" s="14" t="s">
        <v>271</v>
      </c>
      <c r="D28" s="14" t="s">
        <v>275</v>
      </c>
      <c r="E28" s="32">
        <v>85.25</v>
      </c>
      <c r="F28" s="1" t="s">
        <v>487</v>
      </c>
      <c r="G28" s="3">
        <v>1.487893187325166</v>
      </c>
      <c r="H28" s="3">
        <v>-3.3161255787892259E-2</v>
      </c>
      <c r="I28" s="3">
        <f t="shared" si="1"/>
        <v>0.80197879129139438</v>
      </c>
      <c r="J28" s="3">
        <f t="shared" si="0"/>
        <v>41.348940123646265</v>
      </c>
      <c r="K28" s="3">
        <f t="shared" si="2"/>
        <v>1.487893187325166</v>
      </c>
    </row>
    <row r="29" spans="1:11" x14ac:dyDescent="0.25">
      <c r="A29" s="21">
        <v>36</v>
      </c>
      <c r="B29" s="16" t="s">
        <v>300</v>
      </c>
      <c r="C29" s="16" t="s">
        <v>301</v>
      </c>
      <c r="D29" s="16" t="s">
        <v>305</v>
      </c>
      <c r="E29" s="32">
        <v>166</v>
      </c>
      <c r="F29" s="1" t="s">
        <v>488</v>
      </c>
      <c r="G29" s="3">
        <v>2.8972465583105866</v>
      </c>
      <c r="H29" s="3">
        <v>1.0786134777324956</v>
      </c>
      <c r="I29" s="3">
        <f t="shared" si="1"/>
        <v>0.24609142453120048</v>
      </c>
      <c r="J29" s="3">
        <f t="shared" si="0"/>
        <v>10.047305539154012</v>
      </c>
      <c r="K29" s="3">
        <f t="shared" si="2"/>
        <v>2.8972465583105866</v>
      </c>
    </row>
    <row r="30" spans="1:11" ht="15.75" thickBot="1" x14ac:dyDescent="0.3">
      <c r="A30" s="21">
        <v>46</v>
      </c>
      <c r="B30" s="17" t="s">
        <v>362</v>
      </c>
      <c r="C30" s="16" t="s">
        <v>363</v>
      </c>
      <c r="D30" s="16" t="s">
        <v>368</v>
      </c>
      <c r="E30" s="32">
        <v>38</v>
      </c>
      <c r="F30" s="1" t="s">
        <v>489</v>
      </c>
      <c r="G30" s="3">
        <v>0.66322511575784515</v>
      </c>
      <c r="H30" s="3">
        <v>1.5585790220309361</v>
      </c>
      <c r="I30" s="3">
        <f t="shared" si="1"/>
        <v>6.1086523819802174E-3</v>
      </c>
      <c r="J30" s="3">
        <f t="shared" si="0"/>
        <v>0.24434913463438895</v>
      </c>
      <c r="K30" s="3">
        <f t="shared" si="2"/>
        <v>0.66322511575784515</v>
      </c>
    </row>
    <row r="31" spans="1:11" x14ac:dyDescent="0.25">
      <c r="A31" s="24">
        <v>60</v>
      </c>
      <c r="B31" s="25" t="s">
        <v>395</v>
      </c>
      <c r="C31" s="26" t="s">
        <v>396</v>
      </c>
      <c r="D31" s="26" t="s">
        <v>400</v>
      </c>
      <c r="E31" s="32">
        <v>47</v>
      </c>
      <c r="F31" s="1" t="s">
        <v>490</v>
      </c>
      <c r="G31" s="3">
        <v>0.82030474843733492</v>
      </c>
      <c r="H31" s="3">
        <v>0.71383966406568078</v>
      </c>
      <c r="I31" s="3">
        <f t="shared" si="1"/>
        <v>0.42847833136460789</v>
      </c>
      <c r="J31" s="3">
        <f t="shared" si="0"/>
        <v>18.271223212767222</v>
      </c>
      <c r="K31" s="3">
        <f t="shared" si="2"/>
        <v>0.82030474843733492</v>
      </c>
    </row>
    <row r="32" spans="1:11" x14ac:dyDescent="0.25">
      <c r="A32" s="21">
        <v>70</v>
      </c>
      <c r="B32" s="17" t="s">
        <v>401</v>
      </c>
      <c r="C32" s="16" t="s">
        <v>402</v>
      </c>
      <c r="D32" s="16" t="s">
        <v>406</v>
      </c>
      <c r="E32" s="32">
        <v>201</v>
      </c>
      <c r="F32" s="1" t="s">
        <v>491</v>
      </c>
      <c r="G32" s="3">
        <v>3.5081117965086026</v>
      </c>
      <c r="H32" s="3">
        <v>0.95818575934488692</v>
      </c>
      <c r="I32" s="3">
        <f t="shared" si="1"/>
        <v>0.30630528372500482</v>
      </c>
      <c r="J32" s="3">
        <f t="shared" si="0"/>
        <v>12.650338891950806</v>
      </c>
      <c r="K32" s="3">
        <f t="shared" si="2"/>
        <v>3.5081117965086026</v>
      </c>
    </row>
    <row r="33" spans="1:11" ht="15.75" thickBot="1" x14ac:dyDescent="0.3">
      <c r="A33" s="27">
        <v>73</v>
      </c>
      <c r="B33" s="28" t="s">
        <v>407</v>
      </c>
      <c r="C33" s="29" t="s">
        <v>408</v>
      </c>
      <c r="D33" s="29" t="s">
        <v>412</v>
      </c>
      <c r="E33" s="32">
        <v>83</v>
      </c>
      <c r="F33" s="1" t="s">
        <v>492</v>
      </c>
      <c r="G33" s="3">
        <v>1.4486232791552933</v>
      </c>
      <c r="H33" s="3">
        <v>-5.2359877559829881E-3</v>
      </c>
      <c r="I33" s="3">
        <f t="shared" si="1"/>
        <v>0.78801615727543972</v>
      </c>
      <c r="J33" s="3">
        <f t="shared" si="0"/>
        <v>40.209989741847131</v>
      </c>
      <c r="K33" s="3">
        <f t="shared" si="2"/>
        <v>1.4486232791552933</v>
      </c>
    </row>
    <row r="34" spans="1:11" x14ac:dyDescent="0.25">
      <c r="A34" s="21">
        <v>26</v>
      </c>
      <c r="B34" s="17" t="s">
        <v>236</v>
      </c>
      <c r="C34" s="16" t="s">
        <v>237</v>
      </c>
      <c r="D34" s="16" t="s">
        <v>242</v>
      </c>
      <c r="E34" s="32">
        <v>81.25</v>
      </c>
      <c r="F34" s="1" t="s">
        <v>505</v>
      </c>
      <c r="G34" s="3">
        <v>1.4180800172453927</v>
      </c>
      <c r="H34" s="3">
        <v>0.10995574287564275</v>
      </c>
      <c r="I34" s="3">
        <f t="shared" ref="I34:I37" si="3">(PI()/2-H34)/2</f>
        <v>0.73042029195962688</v>
      </c>
      <c r="J34" s="3">
        <f t="shared" ref="J34:J39" si="4">$I$2*TAN(I34)</f>
        <v>35.826988334818914</v>
      </c>
      <c r="K34" s="3">
        <f t="shared" ref="K34:K37" si="5">$I$8+G34</f>
        <v>1.4180800172453927</v>
      </c>
    </row>
    <row r="35" spans="1:11" x14ac:dyDescent="0.25">
      <c r="A35" s="20">
        <v>29</v>
      </c>
      <c r="B35" s="15" t="s">
        <v>257</v>
      </c>
      <c r="C35" s="14" t="s">
        <v>258</v>
      </c>
      <c r="D35" s="14" t="s">
        <v>262</v>
      </c>
      <c r="E35" s="32">
        <v>83.999999999999986</v>
      </c>
      <c r="F35" s="1" t="s">
        <v>506</v>
      </c>
      <c r="G35" s="3">
        <v>1.4660765716752369</v>
      </c>
      <c r="H35" s="3">
        <v>-2.0943951023931952E-2</v>
      </c>
      <c r="I35" s="3">
        <f t="shared" si="3"/>
        <v>0.79587013890941427</v>
      </c>
      <c r="J35" s="3">
        <f t="shared" si="4"/>
        <v>40.846655141804163</v>
      </c>
      <c r="K35" s="3">
        <f t="shared" si="5"/>
        <v>1.4660765716752369</v>
      </c>
    </row>
    <row r="36" spans="1:11" x14ac:dyDescent="0.25">
      <c r="A36" s="20">
        <v>31</v>
      </c>
      <c r="B36" s="15" t="s">
        <v>270</v>
      </c>
      <c r="C36" s="14" t="s">
        <v>271</v>
      </c>
      <c r="D36" s="14" t="s">
        <v>275</v>
      </c>
      <c r="E36" s="32">
        <v>85.25</v>
      </c>
      <c r="F36" s="1" t="s">
        <v>487</v>
      </c>
      <c r="G36" s="3">
        <v>1.487893187325166</v>
      </c>
      <c r="H36" s="3">
        <v>-3.3161255787892259E-2</v>
      </c>
      <c r="I36" s="3">
        <f t="shared" si="3"/>
        <v>0.80197879129139438</v>
      </c>
      <c r="J36" s="3">
        <f t="shared" si="4"/>
        <v>41.348940123646265</v>
      </c>
      <c r="K36" s="3">
        <f t="shared" si="5"/>
        <v>1.487893187325166</v>
      </c>
    </row>
    <row r="37" spans="1:11" ht="15.75" thickBot="1" x14ac:dyDescent="0.3">
      <c r="A37" s="27">
        <v>73</v>
      </c>
      <c r="B37" s="28" t="s">
        <v>407</v>
      </c>
      <c r="C37" s="29" t="s">
        <v>408</v>
      </c>
      <c r="D37" s="29" t="s">
        <v>412</v>
      </c>
      <c r="E37" s="32">
        <v>83</v>
      </c>
      <c r="F37" s="1" t="s">
        <v>492</v>
      </c>
      <c r="G37" s="3">
        <v>1.4486232791552933</v>
      </c>
      <c r="H37" s="3">
        <v>-5.2359877559829881E-3</v>
      </c>
      <c r="I37" s="3">
        <f t="shared" si="3"/>
        <v>0.78801615727543972</v>
      </c>
      <c r="J37" s="3">
        <f t="shared" si="4"/>
        <v>40.209989741847131</v>
      </c>
      <c r="K37" s="3">
        <f t="shared" si="5"/>
        <v>1.4486232791552933</v>
      </c>
    </row>
    <row r="38" spans="1:11" x14ac:dyDescent="0.25">
      <c r="B38" t="s">
        <v>508</v>
      </c>
      <c r="C38" s="14" t="s">
        <v>509</v>
      </c>
      <c r="D38" s="14" t="s">
        <v>507</v>
      </c>
      <c r="E38" s="32">
        <v>87</v>
      </c>
      <c r="F38" s="1">
        <v>-9.67</v>
      </c>
      <c r="G38" s="3">
        <v>1.5184364492350666</v>
      </c>
      <c r="H38" s="3">
        <v>-0.16877333866785166</v>
      </c>
      <c r="I38" s="3">
        <f t="shared" ref="I38:I39" si="6">(PI()/2-H38)/2</f>
        <v>0.86978483273137408</v>
      </c>
      <c r="J38" s="3">
        <f t="shared" si="4"/>
        <v>47.39230064109784</v>
      </c>
      <c r="K38" s="3">
        <f t="shared" ref="K38:K39" si="7">$I$8+G38</f>
        <v>1.5184364492350666</v>
      </c>
    </row>
    <row r="39" spans="1:11" x14ac:dyDescent="0.25">
      <c r="B39" t="s">
        <v>510</v>
      </c>
      <c r="C39" s="14" t="s">
        <v>511</v>
      </c>
      <c r="D39" s="14" t="s">
        <v>512</v>
      </c>
      <c r="E39" s="32">
        <v>83.75</v>
      </c>
      <c r="F39" s="1">
        <v>9.9333333333333336</v>
      </c>
      <c r="G39" s="3">
        <v>1.4617132485452509</v>
      </c>
      <c r="H39" s="3">
        <v>0.17336937236477007</v>
      </c>
      <c r="I39" s="3">
        <f t="shared" si="6"/>
        <v>0.69871347721506327</v>
      </c>
      <c r="J39" s="3">
        <f t="shared" si="4"/>
        <v>33.603660552701015</v>
      </c>
      <c r="K39" s="3">
        <f t="shared" si="7"/>
        <v>1.4617132485452509</v>
      </c>
    </row>
  </sheetData>
  <mergeCells count="3">
    <mergeCell ref="A9:A10"/>
    <mergeCell ref="B9:B10"/>
    <mergeCell ref="C9:C10"/>
  </mergeCells>
  <conditionalFormatting sqref="F11:F33">
    <cfRule type="cellIs" dxfId="5" priority="1" operator="lessThan">
      <formula>0</formula>
    </cfRule>
    <cfRule type="cellIs" dxfId="4" priority="2" operator="lessThan">
      <formula>-40</formula>
    </cfRule>
  </conditionalFormatting>
  <hyperlinks>
    <hyperlink ref="B33" r:id="rId1" display="http://astropixels.com/stars/Mintaka-01.html"/>
    <hyperlink ref="B32" r:id="rId2" display="http://astropixels.com/stars/Mizar-01.html"/>
    <hyperlink ref="B31" r:id="rId3" display="http://astropixels.com/stars/Algol-01.html"/>
    <hyperlink ref="B30" r:id="rId4" display="http://astropixels.com/stars/Polaris-01.html"/>
    <hyperlink ref="B28" r:id="rId5" display="http://astropixels.com/stars/Alnitak-01.html"/>
    <hyperlink ref="B27" r:id="rId6" display="http://astropixels.com/stars/Castor-01.html"/>
    <hyperlink ref="B26" r:id="rId7" display="http://astropixels.com/stars/Adhara-01.html"/>
    <hyperlink ref="B25" r:id="rId8" display="http://astropixels.com/stars/Regulus-01.html"/>
    <hyperlink ref="B24" r:id="rId9" display="http://astropixels.com/stars/Deneb-01.html"/>
    <hyperlink ref="B23" r:id="rId10" display="http://astropixels.com/stars/Fomalhaut-01.html"/>
    <hyperlink ref="B22" r:id="rId11" display="http://astropixels.com/stars/Pollux-01.html"/>
    <hyperlink ref="B21" r:id="rId12" display="http://astropixels.com/stars/Antares-01.html"/>
    <hyperlink ref="B20" r:id="rId13" display="http://astropixels.com/stars/Spica-01.html"/>
    <hyperlink ref="B19" r:id="rId14" display="http://astropixels.com/stars/Aldebaran-01.html"/>
    <hyperlink ref="B18" r:id="rId15" display="http://astropixels.com/stars/Altair-01.html"/>
    <hyperlink ref="B17" r:id="rId16" display="http://astropixels.com/stars/Betelgeuse-01.html"/>
    <hyperlink ref="B16" r:id="rId17" display="http://astropixels.com/stars/Procyon-01.html"/>
    <hyperlink ref="B15" r:id="rId18" display="http://astropixels.com/stars/Rigel-01.html"/>
    <hyperlink ref="B14" r:id="rId19" display="http://astropixels.com/stars/Capella-01.html"/>
    <hyperlink ref="B13" r:id="rId20" display="http://astropixels.com/stars/Vega-01.html"/>
    <hyperlink ref="B12" r:id="rId21" display="http://astropixels.com/stars/Arcturus-01.html"/>
    <hyperlink ref="B11" r:id="rId22" display="http://astropixels.com/stars/Sirius-01.html"/>
    <hyperlink ref="B34" r:id="rId23" display="http://astropixels.com/stars/Bellatrix-01.html"/>
    <hyperlink ref="B35" r:id="rId24" display="http://astropixels.com/stars/Alnilam-01.html"/>
    <hyperlink ref="B36" r:id="rId25" display="http://astropixels.com/stars/Alnitak-01.html"/>
    <hyperlink ref="B37" r:id="rId26" display="http://astropixels.com/stars/Mintaka-01.html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Q1029"/>
  <sheetViews>
    <sheetView tabSelected="1" zoomScaleNormal="100" workbookViewId="0">
      <pane xSplit="14" ySplit="10" topLeftCell="Q11" activePane="bottomRight" state="frozen"/>
      <selection pane="topRight" activeCell="O1" sqref="O1"/>
      <selection pane="bottomLeft" activeCell="A9" sqref="A9"/>
      <selection pane="bottomRight" activeCell="B6" sqref="B6"/>
    </sheetView>
  </sheetViews>
  <sheetFormatPr defaultColWidth="11.42578125" defaultRowHeight="15" x14ac:dyDescent="0.25"/>
  <cols>
    <col min="1" max="1" width="5" bestFit="1" customWidth="1"/>
    <col min="2" max="2" width="12.140625" bestFit="1" customWidth="1"/>
    <col min="3" max="3" width="14.140625" bestFit="1" customWidth="1"/>
    <col min="4" max="4" width="10.5703125" bestFit="1" customWidth="1"/>
    <col min="5" max="5" width="5" bestFit="1" customWidth="1"/>
    <col min="6" max="6" width="5.5703125" bestFit="1" customWidth="1"/>
    <col min="7" max="7" width="4.5703125" bestFit="1" customWidth="1"/>
    <col min="8" max="8" width="5.28515625" bestFit="1" customWidth="1"/>
    <col min="9" max="9" width="5.85546875" bestFit="1" customWidth="1"/>
    <col min="10" max="10" width="6.42578125" bestFit="1" customWidth="1"/>
    <col min="11" max="11" width="6.140625" bestFit="1" customWidth="1"/>
    <col min="12" max="12" width="8.42578125" bestFit="1" customWidth="1"/>
    <col min="13" max="13" width="5.28515625" bestFit="1" customWidth="1"/>
    <col min="14" max="14" width="7.140625" customWidth="1"/>
    <col min="15" max="20" width="6" customWidth="1"/>
    <col min="21" max="21" width="9.85546875" customWidth="1"/>
    <col min="22" max="22" width="6" customWidth="1"/>
    <col min="23" max="25" width="8.85546875" customWidth="1"/>
    <col min="26" max="31" width="6" customWidth="1"/>
    <col min="32" max="32" width="9.28515625" customWidth="1"/>
    <col min="33" max="33" width="10.7109375" bestFit="1" customWidth="1"/>
    <col min="34" max="34" width="6" customWidth="1"/>
    <col min="35" max="35" width="10.7109375" bestFit="1" customWidth="1"/>
    <col min="36" max="36" width="8.140625" customWidth="1"/>
    <col min="37" max="37" width="6.42578125" customWidth="1"/>
    <col min="38" max="39" width="6" customWidth="1"/>
    <col min="41" max="95" width="6" customWidth="1"/>
  </cols>
  <sheetData>
    <row r="1" spans="1:95" x14ac:dyDescent="0.25">
      <c r="C1" t="s">
        <v>9</v>
      </c>
      <c r="D1" s="48">
        <v>40</v>
      </c>
      <c r="E1" t="s">
        <v>7</v>
      </c>
      <c r="H1" t="s">
        <v>495</v>
      </c>
      <c r="I1">
        <f>skyCalc!$C$7</f>
        <v>40</v>
      </c>
      <c r="J1" t="s">
        <v>12</v>
      </c>
      <c r="L1" t="s">
        <v>538</v>
      </c>
      <c r="Q1">
        <f>ATAN(87/258)*180/PI()</f>
        <v>18.63458487744639</v>
      </c>
    </row>
    <row r="2" spans="1:95" x14ac:dyDescent="0.25">
      <c r="D2" s="71"/>
    </row>
    <row r="3" spans="1:95" x14ac:dyDescent="0.25">
      <c r="B3" t="s">
        <v>619</v>
      </c>
      <c r="D3" s="71"/>
    </row>
    <row r="4" spans="1:95" x14ac:dyDescent="0.25">
      <c r="B4" s="48" t="s">
        <v>620</v>
      </c>
      <c r="C4" s="48"/>
      <c r="D4" s="48"/>
      <c r="I4" t="s">
        <v>496</v>
      </c>
      <c r="J4" t="s">
        <v>416</v>
      </c>
      <c r="K4" t="s">
        <v>498</v>
      </c>
      <c r="U4">
        <f>1.57+6.28</f>
        <v>7.8500000000000005</v>
      </c>
      <c r="V4">
        <f>MOD(U4,6.28)</f>
        <v>1.5700000000000003</v>
      </c>
    </row>
    <row r="5" spans="1:95" x14ac:dyDescent="0.25">
      <c r="B5" t="s">
        <v>621</v>
      </c>
      <c r="I5" s="48">
        <v>1</v>
      </c>
      <c r="J5" s="48">
        <v>30</v>
      </c>
      <c r="K5" s="48">
        <v>0</v>
      </c>
      <c r="L5" t="s">
        <v>537</v>
      </c>
      <c r="O5" t="s">
        <v>515</v>
      </c>
      <c r="U5">
        <v>-7</v>
      </c>
      <c r="V5">
        <f>INT(U5/6)</f>
        <v>-2</v>
      </c>
      <c r="X5" s="12">
        <f>MIN(X11:X1011)</f>
        <v>4.5423417564207768E-3</v>
      </c>
      <c r="Y5" s="12"/>
      <c r="Z5">
        <f>X5*180/PI()</f>
        <v>0.26025701174895194</v>
      </c>
      <c r="AO5" t="s">
        <v>27</v>
      </c>
      <c r="AT5" t="s">
        <v>28</v>
      </c>
      <c r="AY5" t="s">
        <v>29</v>
      </c>
      <c r="BD5" s="58" t="s">
        <v>533</v>
      </c>
      <c r="BI5" t="s">
        <v>30</v>
      </c>
      <c r="BN5" t="s">
        <v>34</v>
      </c>
      <c r="BS5" t="s">
        <v>33</v>
      </c>
      <c r="BX5" t="s">
        <v>32</v>
      </c>
      <c r="CE5" t="s">
        <v>31</v>
      </c>
      <c r="CL5" s="34" t="s">
        <v>504</v>
      </c>
    </row>
    <row r="6" spans="1:95" x14ac:dyDescent="0.25">
      <c r="D6" t="s">
        <v>518</v>
      </c>
      <c r="I6">
        <f>I5+J5/60+K5/3600</f>
        <v>1.5</v>
      </c>
      <c r="J6" t="s">
        <v>499</v>
      </c>
      <c r="X6" s="12">
        <f>MAX(X12:X1012)</f>
        <v>6.2814406396823594</v>
      </c>
      <c r="Y6" s="12"/>
      <c r="Z6">
        <f>X6*180/PI()</f>
        <v>359.90003791575526</v>
      </c>
      <c r="AC6" s="12"/>
    </row>
    <row r="7" spans="1:95" x14ac:dyDescent="0.25">
      <c r="C7" t="s">
        <v>517</v>
      </c>
      <c r="D7" s="69">
        <v>43091</v>
      </c>
      <c r="E7">
        <f>VLOOKUP(D7,AG11:AH1011,2,FALSE)</f>
        <v>1</v>
      </c>
      <c r="F7">
        <f>E7</f>
        <v>1</v>
      </c>
      <c r="H7" t="s">
        <v>497</v>
      </c>
      <c r="I7">
        <f>ROUNDDOWN(I8,0)</f>
        <v>0</v>
      </c>
      <c r="J7">
        <f>INT((I8-I7)*60)</f>
        <v>0</v>
      </c>
      <c r="K7">
        <v>0</v>
      </c>
      <c r="L7" t="s">
        <v>536</v>
      </c>
      <c r="O7" t="s">
        <v>4</v>
      </c>
      <c r="P7" t="s">
        <v>5</v>
      </c>
      <c r="S7" t="s">
        <v>26</v>
      </c>
      <c r="X7" s="12">
        <f>X6-X5</f>
        <v>6.2768982979259382</v>
      </c>
      <c r="Y7" s="12"/>
      <c r="Z7">
        <f>X7*180/PI()</f>
        <v>359.63978090400633</v>
      </c>
      <c r="AF7" t="s">
        <v>521</v>
      </c>
      <c r="AH7">
        <f>2*PI()/365</f>
        <v>1.7214206321039961E-2</v>
      </c>
      <c r="AO7" t="s">
        <v>4</v>
      </c>
      <c r="AP7" t="s">
        <v>5</v>
      </c>
      <c r="AT7" t="s">
        <v>4</v>
      </c>
      <c r="AU7" t="s">
        <v>5</v>
      </c>
      <c r="AY7" t="s">
        <v>4</v>
      </c>
      <c r="AZ7" t="s">
        <v>5</v>
      </c>
      <c r="BD7" t="s">
        <v>4</v>
      </c>
      <c r="BE7" t="s">
        <v>5</v>
      </c>
      <c r="BG7" t="s">
        <v>26</v>
      </c>
      <c r="BI7" t="s">
        <v>4</v>
      </c>
      <c r="BJ7" t="s">
        <v>5</v>
      </c>
      <c r="BL7" t="s">
        <v>26</v>
      </c>
      <c r="BN7" t="s">
        <v>4</v>
      </c>
      <c r="BO7" t="s">
        <v>5</v>
      </c>
      <c r="BQ7" t="s">
        <v>26</v>
      </c>
      <c r="BS7" t="s">
        <v>4</v>
      </c>
      <c r="BT7" t="s">
        <v>5</v>
      </c>
      <c r="BV7" t="s">
        <v>26</v>
      </c>
      <c r="BX7" t="s">
        <v>4</v>
      </c>
      <c r="BY7" t="s">
        <v>5</v>
      </c>
      <c r="CC7" t="s">
        <v>26</v>
      </c>
      <c r="CE7" t="s">
        <v>4</v>
      </c>
      <c r="CF7" t="s">
        <v>5</v>
      </c>
      <c r="CJ7" t="s">
        <v>26</v>
      </c>
      <c r="CL7" t="s">
        <v>4</v>
      </c>
      <c r="CM7" t="s">
        <v>5</v>
      </c>
      <c r="CO7" t="s">
        <v>26</v>
      </c>
    </row>
    <row r="8" spans="1:95" x14ac:dyDescent="0.25">
      <c r="D8">
        <f>(F7-1)/365*2*PI()</f>
        <v>0</v>
      </c>
      <c r="F8" s="42"/>
      <c r="H8" t="s">
        <v>497</v>
      </c>
      <c r="I8">
        <f>I6-1.5</f>
        <v>0</v>
      </c>
      <c r="J8" t="s">
        <v>499</v>
      </c>
      <c r="O8" s="12">
        <f>skyCalc!C15</f>
        <v>43.617644162318854</v>
      </c>
      <c r="P8">
        <v>1000</v>
      </c>
      <c r="S8" s="12">
        <f>skyCalc!C16</f>
        <v>-17.392494998437343</v>
      </c>
      <c r="T8" s="12"/>
      <c r="U8" s="12"/>
      <c r="V8" s="12"/>
      <c r="W8" s="12"/>
      <c r="X8" s="12"/>
      <c r="Y8" s="12"/>
      <c r="Z8" s="12"/>
      <c r="AA8" s="12"/>
      <c r="AB8" s="12"/>
      <c r="AC8" s="12"/>
      <c r="AD8" s="12" t="s">
        <v>532</v>
      </c>
      <c r="AE8" s="12"/>
      <c r="AF8" s="12"/>
      <c r="AG8" s="12"/>
      <c r="AH8" s="12"/>
      <c r="AI8" s="12"/>
      <c r="AJ8" s="12"/>
      <c r="AK8" s="12"/>
      <c r="AL8" s="12"/>
      <c r="AM8" s="12"/>
      <c r="AO8">
        <f>skyCalc!C7</f>
        <v>40</v>
      </c>
      <c r="AP8">
        <v>100</v>
      </c>
      <c r="AT8" s="12">
        <f>skyCalc!C10</f>
        <v>26.225149163881511</v>
      </c>
      <c r="AU8">
        <v>100</v>
      </c>
      <c r="AY8" s="12">
        <f>skyCalc!C13</f>
        <v>61.010139160756196</v>
      </c>
      <c r="AZ8">
        <v>100</v>
      </c>
      <c r="BD8" s="12">
        <f>skyCalc!L13</f>
        <v>0.42498554331150196</v>
      </c>
      <c r="BE8">
        <v>100</v>
      </c>
      <c r="BG8" s="12">
        <f>skyCalc!L12</f>
        <v>18.654035764614896</v>
      </c>
      <c r="BI8" s="12">
        <f>skyCalc!M13</f>
        <v>4.2676006984684678</v>
      </c>
      <c r="BJ8">
        <v>100</v>
      </c>
      <c r="BL8" s="12">
        <f>skyCalc!M12</f>
        <v>18.826410069116562</v>
      </c>
      <c r="BN8" s="12">
        <f>skyCalc!O13</f>
        <v>13.2554530093763</v>
      </c>
      <c r="BO8">
        <v>100</v>
      </c>
      <c r="BQ8" s="12">
        <f>skyCalc!O12</f>
        <v>20.308532237714896</v>
      </c>
      <c r="BS8" s="12">
        <f>skyCalc!Q13</f>
        <v>23.835071851884191</v>
      </c>
      <c r="BT8">
        <v>100</v>
      </c>
      <c r="BV8" s="12">
        <f>skyCalc!Q12</f>
        <v>23.835071851884191</v>
      </c>
      <c r="BX8" s="12">
        <f>skyCalc!S13</f>
        <v>38.167555765546837</v>
      </c>
      <c r="BY8">
        <v>100</v>
      </c>
      <c r="CC8" s="12">
        <f>skyCalc!S12</f>
        <v>31.114476537208237</v>
      </c>
      <c r="CE8" s="12">
        <f>skyCalc!U13</f>
        <v>62.228953074416481</v>
      </c>
      <c r="CF8">
        <v>100</v>
      </c>
      <c r="CJ8" s="12">
        <f>skyCalc!U12</f>
        <v>47.670143703768389</v>
      </c>
      <c r="CL8" s="12">
        <f>skyCalc!V13</f>
        <v>73.906548693874896</v>
      </c>
      <c r="CM8">
        <v>100</v>
      </c>
      <c r="CO8" s="12">
        <f>skyCalc!V12</f>
        <v>56.927556045490711</v>
      </c>
    </row>
    <row r="9" spans="1:95" x14ac:dyDescent="0.25">
      <c r="H9" t="s">
        <v>497</v>
      </c>
      <c r="I9">
        <f>I8*180/12</f>
        <v>0</v>
      </c>
      <c r="J9" t="s">
        <v>7</v>
      </c>
      <c r="O9" s="48" t="s">
        <v>523</v>
      </c>
      <c r="P9" s="48"/>
      <c r="R9" s="49" t="s">
        <v>524</v>
      </c>
      <c r="S9" s="49"/>
      <c r="T9" s="49"/>
      <c r="U9" s="49"/>
      <c r="V9" s="50"/>
      <c r="W9" s="57"/>
      <c r="X9" s="57"/>
      <c r="Y9" s="57"/>
      <c r="Z9" s="50" t="s">
        <v>525</v>
      </c>
      <c r="AA9" s="50"/>
      <c r="AB9" s="50"/>
    </row>
    <row r="10" spans="1:95" ht="15.75" thickBot="1" x14ac:dyDescent="0.3">
      <c r="H10" t="s">
        <v>497</v>
      </c>
      <c r="I10" s="12">
        <f>I8*PI()/12</f>
        <v>0</v>
      </c>
      <c r="J10" t="s">
        <v>8</v>
      </c>
      <c r="L10" t="s">
        <v>501</v>
      </c>
      <c r="O10" s="48" t="s">
        <v>1</v>
      </c>
      <c r="P10" s="48" t="s">
        <v>2</v>
      </c>
      <c r="R10" s="49" t="s">
        <v>0</v>
      </c>
      <c r="S10" s="49" t="s">
        <v>3</v>
      </c>
      <c r="T10" s="49" t="s">
        <v>526</v>
      </c>
      <c r="U10" s="49" t="s">
        <v>527</v>
      </c>
      <c r="V10" s="50" t="s">
        <v>528</v>
      </c>
      <c r="W10" s="57" t="s">
        <v>531</v>
      </c>
      <c r="X10" s="57" t="s">
        <v>531</v>
      </c>
      <c r="Y10" s="57" t="s">
        <v>535</v>
      </c>
      <c r="Z10" s="50" t="s">
        <v>0</v>
      </c>
      <c r="AA10" s="50" t="s">
        <v>3</v>
      </c>
      <c r="AB10" s="50" t="s">
        <v>530</v>
      </c>
      <c r="AD10" t="s">
        <v>519</v>
      </c>
      <c r="AE10" t="s">
        <v>519</v>
      </c>
      <c r="AG10" t="s">
        <v>517</v>
      </c>
      <c r="AH10" t="s">
        <v>520</v>
      </c>
      <c r="AI10" t="s">
        <v>517</v>
      </c>
      <c r="AJ10" t="s">
        <v>0</v>
      </c>
      <c r="AK10" t="s">
        <v>3</v>
      </c>
      <c r="AO10" t="s">
        <v>1</v>
      </c>
      <c r="AP10" t="s">
        <v>2</v>
      </c>
      <c r="AQ10" t="s">
        <v>0</v>
      </c>
      <c r="AR10" t="s">
        <v>3</v>
      </c>
      <c r="AT10" t="s">
        <v>1</v>
      </c>
      <c r="AU10" t="s">
        <v>2</v>
      </c>
      <c r="AV10" t="s">
        <v>0</v>
      </c>
      <c r="AW10" t="s">
        <v>3</v>
      </c>
      <c r="AY10" t="s">
        <v>1</v>
      </c>
      <c r="AZ10" t="s">
        <v>2</v>
      </c>
      <c r="BA10" t="s">
        <v>0</v>
      </c>
      <c r="BB10" t="s">
        <v>3</v>
      </c>
      <c r="BD10" t="s">
        <v>1</v>
      </c>
      <c r="BE10" t="s">
        <v>2</v>
      </c>
      <c r="BF10" t="s">
        <v>0</v>
      </c>
      <c r="BG10" t="s">
        <v>3</v>
      </c>
      <c r="BI10" t="s">
        <v>1</v>
      </c>
      <c r="BJ10" t="s">
        <v>2</v>
      </c>
      <c r="BK10" t="s">
        <v>0</v>
      </c>
      <c r="BL10" t="s">
        <v>3</v>
      </c>
      <c r="BN10" t="s">
        <v>1</v>
      </c>
      <c r="BO10" t="s">
        <v>2</v>
      </c>
      <c r="BP10" t="s">
        <v>0</v>
      </c>
      <c r="BQ10" t="s">
        <v>3</v>
      </c>
      <c r="BS10" t="s">
        <v>1</v>
      </c>
      <c r="BT10" t="s">
        <v>2</v>
      </c>
      <c r="BU10" t="s">
        <v>0</v>
      </c>
      <c r="BV10" t="s">
        <v>3</v>
      </c>
      <c r="BX10" t="s">
        <v>1</v>
      </c>
      <c r="BY10" t="s">
        <v>2</v>
      </c>
      <c r="BZ10" t="s">
        <v>0</v>
      </c>
      <c r="CA10" t="s">
        <v>3</v>
      </c>
      <c r="CB10" t="s">
        <v>0</v>
      </c>
      <c r="CC10" t="s">
        <v>3</v>
      </c>
      <c r="CE10" t="s">
        <v>1</v>
      </c>
      <c r="CF10" t="s">
        <v>2</v>
      </c>
      <c r="CG10" t="s">
        <v>0</v>
      </c>
      <c r="CH10" t="s">
        <v>3</v>
      </c>
      <c r="CI10" t="s">
        <v>0</v>
      </c>
      <c r="CJ10" t="s">
        <v>3</v>
      </c>
      <c r="CL10" t="s">
        <v>1</v>
      </c>
      <c r="CM10" t="s">
        <v>2</v>
      </c>
      <c r="CN10" t="s">
        <v>0</v>
      </c>
      <c r="CO10" t="s">
        <v>3</v>
      </c>
      <c r="CP10" t="s">
        <v>0</v>
      </c>
      <c r="CQ10" t="s">
        <v>3</v>
      </c>
    </row>
    <row r="11" spans="1:95" ht="15" customHeight="1" x14ac:dyDescent="0.25">
      <c r="A11" s="67" t="s">
        <v>35</v>
      </c>
      <c r="B11" s="65" t="s">
        <v>36</v>
      </c>
      <c r="C11" s="65" t="s">
        <v>37</v>
      </c>
      <c r="D11" s="19" t="s">
        <v>45</v>
      </c>
      <c r="E11" s="7" t="s">
        <v>414</v>
      </c>
      <c r="F11" s="7" t="s">
        <v>417</v>
      </c>
      <c r="G11" s="7" t="s">
        <v>414</v>
      </c>
      <c r="H11" s="7" t="s">
        <v>417</v>
      </c>
      <c r="I11" s="70" t="s">
        <v>493</v>
      </c>
      <c r="J11" s="70" t="s">
        <v>4</v>
      </c>
      <c r="K11" s="70" t="s">
        <v>500</v>
      </c>
      <c r="L11" s="70" t="s">
        <v>0</v>
      </c>
      <c r="M11" s="70" t="s">
        <v>3</v>
      </c>
      <c r="O11" s="30">
        <f>O$8</f>
        <v>43.617644162318854</v>
      </c>
      <c r="P11" s="12">
        <f>-PI()/2</f>
        <v>-1.5707963267948966</v>
      </c>
      <c r="Q11" s="30">
        <f>P11*180/PI()</f>
        <v>-90</v>
      </c>
      <c r="R11" s="47">
        <f>O11*COS(P11)</f>
        <v>2.6719044676109465E-15</v>
      </c>
      <c r="S11" s="47">
        <f>O11*SIN(P11)+$S$8</f>
        <v>-61.010139160756196</v>
      </c>
      <c r="T11" s="47">
        <f>SQRT(R11^2+S11^2)</f>
        <v>61.010139160756196</v>
      </c>
      <c r="U11" s="53">
        <f>ATAN(S11/R11)</f>
        <v>-1.5707963267948966</v>
      </c>
      <c r="V11" s="51">
        <f>U11+$D$8-$I$10</f>
        <v>-1.5707963267948966</v>
      </c>
      <c r="W11" s="47">
        <f>U11+$D$8-$I$10</f>
        <v>-1.5707963267948966</v>
      </c>
      <c r="X11" s="51">
        <f>IF(AND(W11&gt;0,W11&lt;=2*PI()),W11,MOD(W11,2*PI()))</f>
        <v>4.7123889803846897</v>
      </c>
      <c r="Y11" s="51">
        <f>ROUNDUP(X11,2)</f>
        <v>4.72</v>
      </c>
      <c r="Z11" s="47">
        <f>T11*COS(V11)</f>
        <v>3.7373238863280172E-15</v>
      </c>
      <c r="AA11" s="47">
        <f>T11*SIN(V11)</f>
        <v>-61.010139160756196</v>
      </c>
      <c r="AB11" s="47">
        <f>SQRT(Z11^2+AA11^2)</f>
        <v>61.010139160756196</v>
      </c>
      <c r="AC11" s="47"/>
      <c r="AD11" s="53">
        <f>ATAN(S11/R11)+PI()</f>
        <v>1.5707963267948966</v>
      </c>
      <c r="AE11" s="30"/>
      <c r="AF11" s="30"/>
      <c r="AG11" s="45">
        <v>43091</v>
      </c>
      <c r="AH11" s="46">
        <v>1</v>
      </c>
      <c r="AI11" s="45">
        <v>43091</v>
      </c>
      <c r="AJ11" s="30">
        <f t="shared" ref="AJ11:AJ74" si="0">Z11</f>
        <v>3.7373238863280172E-15</v>
      </c>
      <c r="AK11" s="30">
        <f t="shared" ref="AK11:AK74" si="1">AA11</f>
        <v>-61.010139160756196</v>
      </c>
      <c r="AL11" s="30"/>
      <c r="AM11" s="30"/>
      <c r="AO11" s="30">
        <f>AO$8</f>
        <v>40</v>
      </c>
      <c r="AP11" s="30">
        <v>0</v>
      </c>
      <c r="AQ11" s="30">
        <f>AO11*COS(AP11)</f>
        <v>40</v>
      </c>
      <c r="AR11" s="30">
        <f>AO11*SIN(AP11)</f>
        <v>0</v>
      </c>
      <c r="AS11" s="30"/>
      <c r="AT11" s="30">
        <f>AT$8</f>
        <v>26.225149163881511</v>
      </c>
      <c r="AU11" s="30">
        <v>0</v>
      </c>
      <c r="AV11" s="30">
        <f>AT11*COS(AU11)</f>
        <v>26.225149163881511</v>
      </c>
      <c r="AW11" s="30">
        <f>AT11*SIN(AU11)</f>
        <v>0</v>
      </c>
      <c r="AX11" s="30"/>
      <c r="AY11" s="30">
        <f>AY$8</f>
        <v>61.010139160756196</v>
      </c>
      <c r="AZ11" s="30">
        <v>0</v>
      </c>
      <c r="BA11" s="30">
        <f>AY11*COS(AZ11)</f>
        <v>61.010139160756196</v>
      </c>
      <c r="BB11" s="30">
        <f>AY11*SIN(AZ11)</f>
        <v>0</v>
      </c>
      <c r="BC11" s="30"/>
      <c r="BD11" s="30">
        <f>BD$8</f>
        <v>0.42498554331150196</v>
      </c>
      <c r="BE11" s="30">
        <v>0</v>
      </c>
      <c r="BF11" s="30">
        <f>BD11*COS(BE11)</f>
        <v>0.42498554331150196</v>
      </c>
      <c r="BG11" s="30">
        <f>BD11*SIN(BE11)+BG$8</f>
        <v>18.654035764614896</v>
      </c>
      <c r="BH11" s="30"/>
      <c r="BI11" s="30">
        <f>BI$8</f>
        <v>4.2676006984684678</v>
      </c>
      <c r="BJ11" s="30">
        <v>0</v>
      </c>
      <c r="BK11" s="30">
        <f>BI11*COS(BJ11)</f>
        <v>4.2676006984684678</v>
      </c>
      <c r="BL11" s="30">
        <f>BI11*SIN(BJ11)+BL$8</f>
        <v>18.826410069116562</v>
      </c>
      <c r="BM11" s="30"/>
      <c r="BN11" s="30">
        <f>BN$8</f>
        <v>13.2554530093763</v>
      </c>
      <c r="BO11" s="30">
        <v>0</v>
      </c>
      <c r="BP11" s="30">
        <f>BN11*COS(BO11)</f>
        <v>13.2554530093763</v>
      </c>
      <c r="BQ11" s="30">
        <f>BN11*SIN(BO11)+BQ$8</f>
        <v>20.308532237714896</v>
      </c>
      <c r="BR11" s="30"/>
      <c r="BS11" s="30">
        <f>BS$8</f>
        <v>23.835071851884191</v>
      </c>
      <c r="BT11" s="30">
        <v>0</v>
      </c>
      <c r="BU11" s="30">
        <f>BS11*COS(BT11)</f>
        <v>23.835071851884191</v>
      </c>
      <c r="BV11" s="30">
        <f>BS11*SIN(BT11)+BV$8</f>
        <v>23.835071851884191</v>
      </c>
      <c r="BW11" s="30"/>
      <c r="BX11" s="30">
        <f>BX$8</f>
        <v>38.167555765546837</v>
      </c>
      <c r="BY11" s="30">
        <v>0</v>
      </c>
      <c r="BZ11" s="30">
        <f>BX11*COS(BY11)</f>
        <v>38.167555765546837</v>
      </c>
      <c r="CA11" s="30">
        <f>BX11*SIN(BY11)+CC$8</f>
        <v>31.114476537208237</v>
      </c>
      <c r="CB11" s="30">
        <f t="shared" ref="CB11:CB20" si="2">IF(BZ11^2+CA11^2&lt;(1.01*$AY$8)^2,BZ11,)</f>
        <v>38.167555765546837</v>
      </c>
      <c r="CC11" s="30">
        <f t="shared" ref="CC11:CC20" si="3">IF(BZ11^2+CA11^2&lt;(1.01*$AY$8)^2,CA11,)</f>
        <v>31.114476537208237</v>
      </c>
      <c r="CD11" s="30"/>
      <c r="CE11" s="30">
        <f>CE$8</f>
        <v>62.228953074416481</v>
      </c>
      <c r="CF11" s="30">
        <v>0</v>
      </c>
      <c r="CG11" s="30">
        <f>CE11*COS(CF11)</f>
        <v>62.228953074416481</v>
      </c>
      <c r="CH11" s="30">
        <f>CE11*SIN(CF11)+CJ$8</f>
        <v>47.670143703768389</v>
      </c>
      <c r="CI11" s="30"/>
      <c r="CJ11" s="30"/>
      <c r="CK11" s="30"/>
      <c r="CL11" s="30">
        <f>CL$8</f>
        <v>73.906548693874896</v>
      </c>
      <c r="CM11" s="30">
        <v>0</v>
      </c>
      <c r="CN11" s="30">
        <f>CL11*COS(CM11)</f>
        <v>73.906548693874896</v>
      </c>
      <c r="CO11" s="30">
        <f>CL11*SIN(CM11)+CO$8</f>
        <v>56.927556045490711</v>
      </c>
      <c r="CP11" s="30" t="str">
        <f t="shared" ref="CP11:CP42" si="4">IF($CN11^2+$CO11^2&lt;1.05*$AY$8^2,CN11,"")</f>
        <v/>
      </c>
      <c r="CQ11" s="30" t="str">
        <f t="shared" ref="CQ11:CQ42" si="5">IF($CN11^2+$CO11^2&lt;1.05*$AY$8^2,CO11,"")</f>
        <v/>
      </c>
    </row>
    <row r="12" spans="1:95" x14ac:dyDescent="0.25">
      <c r="A12" s="68"/>
      <c r="B12" s="66"/>
      <c r="C12" s="66"/>
      <c r="D12" s="13" t="s">
        <v>46</v>
      </c>
      <c r="E12" s="7" t="s">
        <v>7</v>
      </c>
      <c r="F12" s="7" t="s">
        <v>7</v>
      </c>
      <c r="G12" s="7" t="s">
        <v>8</v>
      </c>
      <c r="H12" s="7" t="s">
        <v>8</v>
      </c>
      <c r="I12" s="70" t="s">
        <v>8</v>
      </c>
      <c r="J12" s="70" t="s">
        <v>12</v>
      </c>
      <c r="K12" s="70" t="s">
        <v>8</v>
      </c>
      <c r="L12" s="70" t="s">
        <v>12</v>
      </c>
      <c r="M12" s="70" t="s">
        <v>12</v>
      </c>
      <c r="O12" s="30">
        <f>O11</f>
        <v>43.617644162318854</v>
      </c>
      <c r="P12" s="12">
        <f>P11-2*PI()/P$8</f>
        <v>-1.5770795121020762</v>
      </c>
      <c r="Q12" s="30">
        <f t="shared" ref="Q12:Q75" si="6">P12*180/PI()</f>
        <v>-90.36</v>
      </c>
      <c r="R12" s="47">
        <f t="shared" ref="R12:R75" si="7">O12*COS(P12)</f>
        <v>-0.27405593771037096</v>
      </c>
      <c r="S12" s="47">
        <f t="shared" ref="S12:S75" si="8">O12*SIN(P12)+$S$8</f>
        <v>-61.009278185803119</v>
      </c>
      <c r="T12" s="47">
        <f t="shared" ref="T12:T75" si="9">SQRT(R12^2+S12^2)</f>
        <v>61.00989371741035</v>
      </c>
      <c r="U12" s="12">
        <f>-ATAN(S12/R12)</f>
        <v>-1.5663043199633853</v>
      </c>
      <c r="V12" s="51">
        <f t="shared" ref="V12:V75" si="10">U12+$D$8-$I$10</f>
        <v>-1.5663043199633853</v>
      </c>
      <c r="W12" s="47">
        <f t="shared" ref="W12:W75" si="11">U12+$D$8-$I$10</f>
        <v>-1.5663043199633853</v>
      </c>
      <c r="X12" s="51">
        <f t="shared" ref="X12:X75" si="12">IF(AND(W12&gt;0,W12&lt;=2*PI()),W12,MOD(W12,2*PI()))</f>
        <v>4.716880987216201</v>
      </c>
      <c r="Y12" s="51">
        <f t="shared" ref="Y12:Y75" si="13">ROUNDUP(X12,2)</f>
        <v>4.72</v>
      </c>
      <c r="Z12" s="47">
        <f t="shared" ref="Z12:Z75" si="14">T12*COS(V12)</f>
        <v>0.2740559377103744</v>
      </c>
      <c r="AA12" s="52">
        <f t="shared" ref="AA12:AA75" si="15">T12*SIN(V12)</f>
        <v>-61.009278185803119</v>
      </c>
      <c r="AB12" s="47">
        <f t="shared" ref="AB12:AB75" si="16">SQRT(Z12^2+AA12^2)</f>
        <v>61.00989371741035</v>
      </c>
      <c r="AC12" s="51"/>
      <c r="AD12" s="12">
        <f t="shared" ref="AD12:AD75" si="17">ATAN(S12/R12)</f>
        <v>1.5663043199633853</v>
      </c>
      <c r="AE12" s="30">
        <f t="shared" ref="AE12:AE75" si="18">AD12*180/PI()</f>
        <v>89.74262696701048</v>
      </c>
      <c r="AF12" s="43">
        <f>$AD$12-AD12</f>
        <v>0</v>
      </c>
      <c r="AG12" s="45">
        <f>$AI$11+AH12-1</f>
        <v>43091</v>
      </c>
      <c r="AH12" s="42">
        <f>INT(AF12/$AH$7)+1</f>
        <v>1</v>
      </c>
      <c r="AI12" s="45">
        <f>$AI$11+AH12-1</f>
        <v>43091</v>
      </c>
      <c r="AJ12" s="30">
        <f t="shared" si="0"/>
        <v>0.2740559377103744</v>
      </c>
      <c r="AK12" s="30">
        <f t="shared" si="1"/>
        <v>-61.009278185803119</v>
      </c>
      <c r="AL12" s="42"/>
      <c r="AM12" s="42"/>
      <c r="AO12" s="30">
        <f>AO11</f>
        <v>40</v>
      </c>
      <c r="AP12" s="30">
        <f>AP11+2*PI()/$AP$8</f>
        <v>6.2831853071795868E-2</v>
      </c>
      <c r="AQ12" s="30">
        <f t="shared" ref="AQ12:AQ75" si="19">AO12*COS(AP12)</f>
        <v>39.921069137130864</v>
      </c>
      <c r="AR12" s="30">
        <f t="shared" ref="AR12:AR75" si="20">AO12*SIN(AP12)</f>
        <v>2.5116207811725348</v>
      </c>
      <c r="AS12" s="30"/>
      <c r="AT12" s="30">
        <f>AT11</f>
        <v>26.225149163881511</v>
      </c>
      <c r="AU12" s="30">
        <f>AU11+2*PI()/$AP$8</f>
        <v>6.2831853071795868E-2</v>
      </c>
      <c r="AV12" s="30">
        <f t="shared" ref="AV12:AV75" si="21">AT12*COS(AU12)</f>
        <v>26.173399822572087</v>
      </c>
      <c r="AW12" s="30">
        <f t="shared" ref="AW12:AW75" si="22">AT12*SIN(AU12)</f>
        <v>1.6466907407338582</v>
      </c>
      <c r="AX12" s="30"/>
      <c r="AY12" s="30">
        <f>AY11</f>
        <v>61.010139160756196</v>
      </c>
      <c r="AZ12" s="30">
        <f>AZ11+2*PI()/$AP$8</f>
        <v>6.2831853071795868E-2</v>
      </c>
      <c r="BA12" s="30">
        <f t="shared" ref="BA12:BA75" si="23">AY12*COS(AZ12)</f>
        <v>60.889749587563081</v>
      </c>
      <c r="BB12" s="30">
        <f t="shared" ref="BB12:BB75" si="24">AY12*SIN(AZ12)</f>
        <v>3.8308583344595886</v>
      </c>
      <c r="BC12" s="30"/>
      <c r="BD12" s="30">
        <f>BD11</f>
        <v>0.42498554331150196</v>
      </c>
      <c r="BE12" s="30">
        <f>BE11+2*PI()/$AP$8</f>
        <v>6.2831853071795868E-2</v>
      </c>
      <c r="BF12" s="30">
        <f t="shared" ref="BF12:BF75" si="25">BD12*COS(BE12)</f>
        <v>0.42414693142048981</v>
      </c>
      <c r="BG12" s="30">
        <f t="shared" ref="BG12:BG75" si="26">BD12*SIN(BE12)+BG$8</f>
        <v>18.680720827671873</v>
      </c>
      <c r="BH12" s="30"/>
      <c r="BI12" s="30">
        <f>BI11</f>
        <v>4.2676006984684678</v>
      </c>
      <c r="BJ12" s="30">
        <f>BJ11+2*PI()/$AP$8</f>
        <v>6.2831853071795868E-2</v>
      </c>
      <c r="BK12" s="30">
        <f t="shared" ref="BK12:BK75" si="27">BI12*COS(BJ12)</f>
        <v>4.2591795633306919</v>
      </c>
      <c r="BL12" s="30">
        <f t="shared" ref="BL12:BL75" si="28">BI12*SIN(BJ12)+BL$8</f>
        <v>19.094374934117059</v>
      </c>
      <c r="BM12" s="30"/>
      <c r="BN12" s="30">
        <f>BN11</f>
        <v>13.2554530093763</v>
      </c>
      <c r="BO12" s="30">
        <f>BO11+2*PI()/$AP$8</f>
        <v>6.2831853071795868E-2</v>
      </c>
      <c r="BP12" s="30">
        <f t="shared" ref="BP12:BP75" si="29">BN12*COS(BO12)</f>
        <v>13.229296400782516</v>
      </c>
      <c r="BQ12" s="30">
        <f t="shared" ref="BQ12:BQ75" si="30">BN12*SIN(BO12)+BQ$8</f>
        <v>21.140849018770034</v>
      </c>
      <c r="BR12" s="30"/>
      <c r="BS12" s="30">
        <f>BS11</f>
        <v>23.835071851884191</v>
      </c>
      <c r="BT12" s="30">
        <f>BT11+2*PI()/$AP$8</f>
        <v>6.2831853071795868E-2</v>
      </c>
      <c r="BU12" s="30">
        <f t="shared" ref="BU12:BU75" si="31">BS12*COS(BT12)</f>
        <v>23.788038782188764</v>
      </c>
      <c r="BV12" s="30">
        <f t="shared" ref="BV12:BV75" si="32">BS12*SIN(BT12)+BV$8</f>
        <v>25.331688396482512</v>
      </c>
      <c r="BW12" s="30"/>
      <c r="BX12" s="30">
        <f>BX11</f>
        <v>38.167555765546837</v>
      </c>
      <c r="BY12" s="30">
        <f>BY11+2*PI()/$AP$8</f>
        <v>6.2831853071795868E-2</v>
      </c>
      <c r="BZ12" s="30">
        <f t="shared" ref="BZ12:BZ75" si="33">BX12*COS(BY12)</f>
        <v>38.092240812792326</v>
      </c>
      <c r="CA12" s="30">
        <f t="shared" ref="CA12:CA75" si="34">BX12*SIN(BY12)+CC$8</f>
        <v>33.51103719289096</v>
      </c>
      <c r="CB12" s="30">
        <f t="shared" si="2"/>
        <v>38.092240812792326</v>
      </c>
      <c r="CC12" s="30">
        <f t="shared" si="3"/>
        <v>33.51103719289096</v>
      </c>
      <c r="CD12" s="30"/>
      <c r="CE12" s="30">
        <f>CE11</f>
        <v>62.228953074416481</v>
      </c>
      <c r="CF12" s="30">
        <f>CF11+2*PI()/$AP$8</f>
        <v>6.2831853071795868E-2</v>
      </c>
      <c r="CG12" s="30">
        <f t="shared" ref="CG12:CG75" si="35">CE12*COS(CF12)</f>
        <v>62.106158450376313</v>
      </c>
      <c r="CH12" s="30">
        <f t="shared" ref="CH12:CH75" si="36">CE12*SIN(CF12)+CJ$8</f>
        <v>51.577531997076264</v>
      </c>
      <c r="CI12" s="30"/>
      <c r="CJ12" s="30"/>
      <c r="CK12" s="30"/>
      <c r="CL12" s="30">
        <f>CL11</f>
        <v>73.906548693874896</v>
      </c>
      <c r="CM12" s="30">
        <f>CM11+2*PI()/$AP$8</f>
        <v>6.2831853071795868E-2</v>
      </c>
      <c r="CN12" s="30">
        <f t="shared" ref="CN12:CN75" si="37">CL12*COS(CM12)</f>
        <v>73.760711002372716</v>
      </c>
      <c r="CO12" s="30">
        <f t="shared" ref="CO12:CO75" si="38">CL12*SIN(CM12)+CO$8</f>
        <v>61.568186634597609</v>
      </c>
      <c r="CP12" s="30" t="str">
        <f t="shared" si="4"/>
        <v/>
      </c>
      <c r="CQ12" s="30" t="str">
        <f t="shared" si="5"/>
        <v/>
      </c>
    </row>
    <row r="13" spans="1:95" x14ac:dyDescent="0.25">
      <c r="A13" s="20">
        <v>1</v>
      </c>
      <c r="B13" s="15" t="s">
        <v>49</v>
      </c>
      <c r="C13" s="14" t="s">
        <v>50</v>
      </c>
      <c r="D13" s="14" t="s">
        <v>57</v>
      </c>
      <c r="E13" s="32">
        <v>101.25</v>
      </c>
      <c r="F13" s="1" t="s">
        <v>470</v>
      </c>
      <c r="G13" s="3">
        <v>1.7671458676442586</v>
      </c>
      <c r="H13" s="3">
        <v>-0.291469985083053</v>
      </c>
      <c r="I13" s="3">
        <f>(PI()/2-H13)/2</f>
        <v>0.93113315593897483</v>
      </c>
      <c r="J13" s="3">
        <f t="shared" ref="J13:J28" si="39">$I$1*TAN(I13)</f>
        <v>53.761966409344623</v>
      </c>
      <c r="K13" s="3">
        <f>G13+$D$8-$I$10</f>
        <v>1.7671458676442586</v>
      </c>
      <c r="L13" s="36">
        <f>J13*COS(K13)</f>
        <v>-10.48843933901931</v>
      </c>
      <c r="M13" s="36">
        <f>J13*SIN(K13)</f>
        <v>52.728945299818122</v>
      </c>
      <c r="O13" s="30">
        <f t="shared" ref="O13:O76" si="40">O12</f>
        <v>43.617644162318854</v>
      </c>
      <c r="P13" s="12">
        <f t="shared" ref="P13:P76" si="41">P12-2*PI()/P$8</f>
        <v>-1.5833626974092558</v>
      </c>
      <c r="Q13" s="30">
        <f t="shared" si="6"/>
        <v>-90.72</v>
      </c>
      <c r="R13" s="47">
        <f t="shared" si="7"/>
        <v>-0.54810105616158267</v>
      </c>
      <c r="S13" s="47">
        <f t="shared" si="8"/>
        <v>-61.006695294933692</v>
      </c>
      <c r="T13" s="47">
        <f t="shared" si="9"/>
        <v>61.009157391138011</v>
      </c>
      <c r="U13" s="12">
        <f t="shared" ref="U13:U76" si="42">-ATAN(S13/R13)</f>
        <v>-1.5618122914007688</v>
      </c>
      <c r="V13" s="51">
        <f t="shared" si="10"/>
        <v>-1.5618122914007688</v>
      </c>
      <c r="W13" s="47">
        <f t="shared" si="11"/>
        <v>-1.5618122914007688</v>
      </c>
      <c r="X13" s="51">
        <f t="shared" si="12"/>
        <v>4.7213730157788172</v>
      </c>
      <c r="Y13" s="51">
        <f t="shared" si="13"/>
        <v>4.7299999999999995</v>
      </c>
      <c r="Z13" s="47">
        <f t="shared" si="14"/>
        <v>0.548101056161579</v>
      </c>
      <c r="AA13" s="52">
        <f t="shared" si="15"/>
        <v>-61.006695294933685</v>
      </c>
      <c r="AB13" s="47">
        <f t="shared" si="16"/>
        <v>61.009157391138004</v>
      </c>
      <c r="AC13" s="51"/>
      <c r="AD13" s="12">
        <f t="shared" si="17"/>
        <v>1.5618122914007688</v>
      </c>
      <c r="AE13" s="30">
        <f t="shared" si="18"/>
        <v>89.485252688920326</v>
      </c>
      <c r="AF13" s="43">
        <f>$AD$12-AD13</f>
        <v>4.4920285626164347E-3</v>
      </c>
      <c r="AG13" s="45">
        <f t="shared" ref="AG13:AG76" si="43">$AI$11+AH13-1</f>
        <v>43091</v>
      </c>
      <c r="AH13" s="42">
        <f t="shared" ref="AH13:AH76" si="44">INT(AF13/$AH$7)+1</f>
        <v>1</v>
      </c>
      <c r="AI13" s="45">
        <f t="shared" ref="AI13:AI76" si="45">$AI$11+AH13-1</f>
        <v>43091</v>
      </c>
      <c r="AJ13" s="30">
        <f t="shared" si="0"/>
        <v>0.548101056161579</v>
      </c>
      <c r="AK13" s="30">
        <f t="shared" si="1"/>
        <v>-61.006695294933685</v>
      </c>
      <c r="AL13" s="42"/>
      <c r="AM13" s="42"/>
      <c r="AO13" s="30">
        <f t="shared" ref="AO13:AO76" si="46">AO12</f>
        <v>40</v>
      </c>
      <c r="AP13" s="30">
        <f t="shared" ref="AP13:AP36" si="47">AP12+2*PI()/$AP$8</f>
        <v>0.12566370614359174</v>
      </c>
      <c r="AQ13" s="30">
        <f t="shared" si="19"/>
        <v>39.684588052579116</v>
      </c>
      <c r="AR13" s="30">
        <f t="shared" si="20"/>
        <v>5.0133293425721703</v>
      </c>
      <c r="AS13" s="30"/>
      <c r="AT13" s="30">
        <f t="shared" ref="AT13:AT76" si="48">AT12</f>
        <v>26.225149163881511</v>
      </c>
      <c r="AU13" s="30">
        <f t="shared" ref="AU13:AU76" si="49">AU12+2*PI()/$AP$8</f>
        <v>0.12566370614359174</v>
      </c>
      <c r="AV13" s="30">
        <f t="shared" si="21"/>
        <v>26.018356029651933</v>
      </c>
      <c r="AW13" s="30">
        <f t="shared" si="22"/>
        <v>3.2868827454154799</v>
      </c>
      <c r="AX13" s="30"/>
      <c r="AY13" s="30">
        <f t="shared" ref="AY13:AY76" si="50">AY12</f>
        <v>61.010139160756196</v>
      </c>
      <c r="AZ13" s="30">
        <f t="shared" ref="AZ13:AZ76" si="51">AZ12+2*PI()/$AP$8</f>
        <v>0.12566370614359174</v>
      </c>
      <c r="BA13" s="30">
        <f t="shared" si="23"/>
        <v>60.529055990628365</v>
      </c>
      <c r="BB13" s="30">
        <f t="shared" si="24"/>
        <v>7.6465980212257625</v>
      </c>
      <c r="BC13" s="30"/>
      <c r="BD13" s="30">
        <f t="shared" ref="BD13:BD76" si="52">BD12</f>
        <v>0.42498554331150196</v>
      </c>
      <c r="BE13" s="30">
        <f t="shared" ref="BE13:BE76" si="53">BE12+2*PI()/$AP$8</f>
        <v>0.12566370614359174</v>
      </c>
      <c r="BF13" s="30">
        <f t="shared" si="25"/>
        <v>0.42163440536546187</v>
      </c>
      <c r="BG13" s="30">
        <f t="shared" si="26"/>
        <v>18.707300576976209</v>
      </c>
      <c r="BH13" s="30"/>
      <c r="BI13" s="30">
        <f t="shared" ref="BI13:BI76" si="54">BI12</f>
        <v>4.2676006984684678</v>
      </c>
      <c r="BJ13" s="30">
        <f t="shared" ref="BJ13:BJ76" si="55">BJ12+2*PI()/$AP$8</f>
        <v>0.12566370614359174</v>
      </c>
      <c r="BK13" s="30">
        <f t="shared" si="27"/>
        <v>4.2339493922905014</v>
      </c>
      <c r="BL13" s="30">
        <f t="shared" si="28"/>
        <v>19.3612822642169</v>
      </c>
      <c r="BM13" s="30"/>
      <c r="BN13" s="30">
        <f t="shared" ref="BN13:BN76" si="56">BN12</f>
        <v>13.2554530093763</v>
      </c>
      <c r="BO13" s="30">
        <f t="shared" ref="BO13:BO76" si="57">BO12+2*PI()/$AP$8</f>
        <v>0.12566370614359174</v>
      </c>
      <c r="BP13" s="30">
        <f t="shared" si="29"/>
        <v>13.150929803185464</v>
      </c>
      <c r="BQ13" s="30">
        <f t="shared" si="30"/>
        <v>21.969881025739717</v>
      </c>
      <c r="BR13" s="30"/>
      <c r="BS13" s="30">
        <f t="shared" ref="BS13:BS76" si="58">BS12</f>
        <v>23.835071851884191</v>
      </c>
      <c r="BT13" s="30">
        <f t="shared" ref="BT13:BT76" si="59">BT12+2*PI()/$AP$8</f>
        <v>0.12566370614359174</v>
      </c>
      <c r="BU13" s="30">
        <f t="shared" si="31"/>
        <v>23.647125191141203</v>
      </c>
      <c r="BV13" s="30">
        <f t="shared" si="32"/>
        <v>26.822398479318366</v>
      </c>
      <c r="BW13" s="30"/>
      <c r="BX13" s="30">
        <f t="shared" ref="BX13:BX76" si="60">BX12</f>
        <v>38.167555765546837</v>
      </c>
      <c r="BY13" s="30">
        <f t="shared" ref="BY13:BY76" si="61">BY12+2*PI()/$AP$8</f>
        <v>0.12566370614359174</v>
      </c>
      <c r="BZ13" s="30">
        <f t="shared" si="33"/>
        <v>37.866593188239179</v>
      </c>
      <c r="CA13" s="30">
        <f t="shared" si="34"/>
        <v>35.898139718550127</v>
      </c>
      <c r="CB13" s="30">
        <f t="shared" si="2"/>
        <v>37.866593188239179</v>
      </c>
      <c r="CC13" s="30">
        <f t="shared" si="3"/>
        <v>35.898139718550127</v>
      </c>
      <c r="CD13" s="30"/>
      <c r="CE13" s="30">
        <f t="shared" ref="CE13:CE76" si="62">CE12</f>
        <v>62.228953074416481</v>
      </c>
      <c r="CF13" s="30">
        <f t="shared" ref="CF13:CF76" si="63">CF12+2*PI()/$AP$8</f>
        <v>0.12566370614359174</v>
      </c>
      <c r="CG13" s="30">
        <f t="shared" si="35"/>
        <v>61.738259192537363</v>
      </c>
      <c r="CH13" s="30">
        <f t="shared" si="36"/>
        <v>55.469499613906358</v>
      </c>
      <c r="CI13" s="30"/>
      <c r="CJ13" s="30"/>
      <c r="CK13" s="30"/>
      <c r="CL13" s="30">
        <f t="shared" ref="CL13:CL76" si="64">CL12</f>
        <v>73.906548693874896</v>
      </c>
      <c r="CM13" s="30">
        <f t="shared" ref="CM13:CM76" si="65">CM12+2*PI()/$AP$8</f>
        <v>0.12566370614359174</v>
      </c>
      <c r="CN13" s="30">
        <f t="shared" si="37"/>
        <v>73.323773482607606</v>
      </c>
      <c r="CO13" s="30">
        <f t="shared" si="38"/>
        <v>66.19050277487176</v>
      </c>
      <c r="CP13" s="30" t="str">
        <f t="shared" si="4"/>
        <v/>
      </c>
      <c r="CQ13" s="30" t="str">
        <f t="shared" si="5"/>
        <v/>
      </c>
    </row>
    <row r="14" spans="1:95" x14ac:dyDescent="0.25">
      <c r="A14" s="21">
        <v>4</v>
      </c>
      <c r="B14" s="17" t="s">
        <v>75</v>
      </c>
      <c r="C14" s="16" t="s">
        <v>76</v>
      </c>
      <c r="D14" s="16" t="s">
        <v>81</v>
      </c>
      <c r="E14" s="32">
        <v>214</v>
      </c>
      <c r="F14" s="1" t="s">
        <v>471</v>
      </c>
      <c r="G14" s="3">
        <v>3.7350045992678655</v>
      </c>
      <c r="H14" s="3">
        <v>0.33510321638291124</v>
      </c>
      <c r="I14" s="3">
        <f t="shared" ref="I14:I22" si="66">(PI()/2-H14)/2</f>
        <v>0.61784655520599263</v>
      </c>
      <c r="J14" s="3">
        <f t="shared" si="39"/>
        <v>28.426520375246053</v>
      </c>
      <c r="K14" s="3">
        <f t="shared" ref="K14:K29" si="67">G14+$D$8-$I$10</f>
        <v>3.7350045992678655</v>
      </c>
      <c r="L14" s="36">
        <f t="shared" ref="L14:L21" si="68">J14*COS(K14)</f>
        <v>-23.566653448080416</v>
      </c>
      <c r="M14" s="36">
        <f t="shared" ref="M14:M21" si="69">J14*SIN(K14)</f>
        <v>-15.89590846420419</v>
      </c>
      <c r="O14" s="30">
        <f t="shared" si="40"/>
        <v>43.617644162318854</v>
      </c>
      <c r="P14" s="12">
        <f t="shared" si="41"/>
        <v>-1.5896458827164355</v>
      </c>
      <c r="Q14" s="30">
        <f t="shared" si="6"/>
        <v>-91.08</v>
      </c>
      <c r="R14" s="47">
        <f t="shared" si="7"/>
        <v>-0.82212453652159667</v>
      </c>
      <c r="S14" s="47">
        <f t="shared" si="8"/>
        <v>-61.002390590116036</v>
      </c>
      <c r="T14" s="47">
        <f t="shared" si="9"/>
        <v>61.007930193234948</v>
      </c>
      <c r="U14" s="12">
        <f t="shared" si="42"/>
        <v>-1.5573202193747016</v>
      </c>
      <c r="V14" s="51">
        <f t="shared" si="10"/>
        <v>-1.5573202193747016</v>
      </c>
      <c r="W14" s="47">
        <f t="shared" si="11"/>
        <v>-1.5573202193747016</v>
      </c>
      <c r="X14" s="51">
        <f t="shared" si="12"/>
        <v>4.7258650878048849</v>
      </c>
      <c r="Y14" s="51">
        <f t="shared" si="13"/>
        <v>4.7299999999999995</v>
      </c>
      <c r="Z14" s="47">
        <f t="shared" si="14"/>
        <v>0.82212453652159367</v>
      </c>
      <c r="AA14" s="47">
        <f t="shared" si="15"/>
        <v>-61.002390590116036</v>
      </c>
      <c r="AB14" s="47">
        <f t="shared" si="16"/>
        <v>61.007930193234948</v>
      </c>
      <c r="AC14" s="51"/>
      <c r="AD14" s="12">
        <f t="shared" si="17"/>
        <v>1.5573202193747016</v>
      </c>
      <c r="AE14" s="30">
        <f t="shared" si="18"/>
        <v>89.227875920557892</v>
      </c>
      <c r="AF14" s="43">
        <f t="shared" ref="AF14:AF77" si="70">$AD$12-AD14</f>
        <v>8.9841005886837078E-3</v>
      </c>
      <c r="AG14" s="45">
        <f t="shared" si="43"/>
        <v>43091</v>
      </c>
      <c r="AH14" s="42">
        <f t="shared" si="44"/>
        <v>1</v>
      </c>
      <c r="AI14" s="45">
        <f t="shared" si="45"/>
        <v>43091</v>
      </c>
      <c r="AJ14" s="30">
        <f t="shared" si="0"/>
        <v>0.82212453652159367</v>
      </c>
      <c r="AK14" s="30">
        <f t="shared" si="1"/>
        <v>-61.002390590116036</v>
      </c>
      <c r="AL14" s="42"/>
      <c r="AM14" s="42"/>
      <c r="AO14" s="30">
        <f t="shared" si="46"/>
        <v>40</v>
      </c>
      <c r="AP14" s="30">
        <f t="shared" si="47"/>
        <v>0.1884955592153876</v>
      </c>
      <c r="AQ14" s="30">
        <f t="shared" si="19"/>
        <v>39.291490029147546</v>
      </c>
      <c r="AR14" s="30">
        <f t="shared" si="20"/>
        <v>7.4952525834289849</v>
      </c>
      <c r="AS14" s="30"/>
      <c r="AT14" s="30">
        <f t="shared" si="48"/>
        <v>26.225149163881511</v>
      </c>
      <c r="AU14" s="30">
        <f t="shared" si="49"/>
        <v>0.1884955592153876</v>
      </c>
      <c r="AV14" s="30">
        <f t="shared" si="21"/>
        <v>25.76062967213894</v>
      </c>
      <c r="AW14" s="30">
        <f t="shared" si="22"/>
        <v>4.9141029255348343</v>
      </c>
      <c r="AX14" s="30"/>
      <c r="AY14" s="30">
        <f t="shared" si="50"/>
        <v>61.010139160756196</v>
      </c>
      <c r="AZ14" s="30">
        <f t="shared" si="51"/>
        <v>0.1884955592153876</v>
      </c>
      <c r="BA14" s="30">
        <f t="shared" si="23"/>
        <v>59.929481862793914</v>
      </c>
      <c r="BB14" s="30">
        <f t="shared" si="24"/>
        <v>11.432160079000495</v>
      </c>
      <c r="BC14" s="30"/>
      <c r="BD14" s="30">
        <f t="shared" si="52"/>
        <v>0.42498554331150196</v>
      </c>
      <c r="BE14" s="30">
        <f t="shared" si="53"/>
        <v>0.1884955592153876</v>
      </c>
      <c r="BF14" s="30">
        <f t="shared" si="25"/>
        <v>0.4174578809388933</v>
      </c>
      <c r="BG14" s="30">
        <f t="shared" si="26"/>
        <v>18.733670114400535</v>
      </c>
      <c r="BH14" s="30"/>
      <c r="BI14" s="30">
        <f t="shared" si="54"/>
        <v>4.2676006984684678</v>
      </c>
      <c r="BJ14" s="30">
        <f t="shared" si="55"/>
        <v>0.1884955592153876</v>
      </c>
      <c r="BK14" s="30">
        <f t="shared" si="27"/>
        <v>4.1920097573064226</v>
      </c>
      <c r="BL14" s="30">
        <f t="shared" si="28"/>
        <v>19.626078698122541</v>
      </c>
      <c r="BM14" s="30"/>
      <c r="BN14" s="30">
        <f t="shared" si="56"/>
        <v>13.2554530093763</v>
      </c>
      <c r="BO14" s="30">
        <f t="shared" si="57"/>
        <v>0.1884955592153876</v>
      </c>
      <c r="BP14" s="30">
        <f t="shared" si="29"/>
        <v>13.020662493743568</v>
      </c>
      <c r="BQ14" s="30">
        <f t="shared" si="30"/>
        <v>22.792356448041126</v>
      </c>
      <c r="BR14" s="30"/>
      <c r="BS14" s="30">
        <f t="shared" si="58"/>
        <v>23.835071851884191</v>
      </c>
      <c r="BT14" s="30">
        <f t="shared" si="59"/>
        <v>0.1884955592153876</v>
      </c>
      <c r="BU14" s="30">
        <f t="shared" si="31"/>
        <v>23.412887200308077</v>
      </c>
      <c r="BV14" s="30">
        <f t="shared" si="32"/>
        <v>28.301318948735453</v>
      </c>
      <c r="BW14" s="30"/>
      <c r="BX14" s="30">
        <f t="shared" si="60"/>
        <v>38.167555765546837</v>
      </c>
      <c r="BY14" s="30">
        <f t="shared" si="61"/>
        <v>0.1884955592153876</v>
      </c>
      <c r="BZ14" s="30">
        <f t="shared" si="33"/>
        <v>37.491503419972915</v>
      </c>
      <c r="CA14" s="30">
        <f t="shared" si="34"/>
        <v>38.266363311080354</v>
      </c>
      <c r="CB14" s="30">
        <f t="shared" si="2"/>
        <v>37.491503419972915</v>
      </c>
      <c r="CC14" s="30">
        <f t="shared" si="3"/>
        <v>38.266363311080354</v>
      </c>
      <c r="CD14" s="30"/>
      <c r="CE14" s="30">
        <f t="shared" si="62"/>
        <v>62.228953074416481</v>
      </c>
      <c r="CF14" s="30">
        <f t="shared" si="63"/>
        <v>0.1884955592153876</v>
      </c>
      <c r="CG14" s="30">
        <f t="shared" si="35"/>
        <v>61.126707231193144</v>
      </c>
      <c r="CH14" s="30">
        <f t="shared" si="36"/>
        <v>59.330686736145921</v>
      </c>
      <c r="CI14" s="30"/>
      <c r="CJ14" s="30"/>
      <c r="CK14" s="30"/>
      <c r="CL14" s="30">
        <f t="shared" si="64"/>
        <v>73.906548693874896</v>
      </c>
      <c r="CM14" s="30">
        <f t="shared" si="65"/>
        <v>0.1884955592153876</v>
      </c>
      <c r="CN14" s="30">
        <f t="shared" si="37"/>
        <v>72.597460527352325</v>
      </c>
      <c r="CO14" s="30">
        <f t="shared" si="38"/>
        <v>70.776262296242862</v>
      </c>
      <c r="CP14" s="30" t="str">
        <f t="shared" si="4"/>
        <v/>
      </c>
      <c r="CQ14" s="30" t="str">
        <f t="shared" si="5"/>
        <v/>
      </c>
    </row>
    <row r="15" spans="1:95" x14ac:dyDescent="0.25">
      <c r="A15" s="20">
        <v>5</v>
      </c>
      <c r="B15" s="15" t="s">
        <v>82</v>
      </c>
      <c r="C15" s="14" t="s">
        <v>83</v>
      </c>
      <c r="D15" s="14" t="s">
        <v>90</v>
      </c>
      <c r="E15" s="32">
        <v>279.25</v>
      </c>
      <c r="F15" s="1" t="s">
        <v>472</v>
      </c>
      <c r="G15" s="3">
        <v>4.8738319361941658</v>
      </c>
      <c r="H15" s="3">
        <v>0.67718774977379981</v>
      </c>
      <c r="I15" s="3">
        <f t="shared" si="66"/>
        <v>0.44680428851054838</v>
      </c>
      <c r="J15" s="3">
        <f t="shared" si="39"/>
        <v>19.164788856057928</v>
      </c>
      <c r="K15" s="3">
        <f t="shared" si="67"/>
        <v>4.8738319361941658</v>
      </c>
      <c r="L15" s="36">
        <f t="shared" si="68"/>
        <v>3.0805973299783749</v>
      </c>
      <c r="M15" s="36">
        <f t="shared" si="69"/>
        <v>-18.915576966823195</v>
      </c>
      <c r="O15" s="30">
        <f t="shared" si="40"/>
        <v>43.617644162318854</v>
      </c>
      <c r="P15" s="12">
        <f t="shared" si="41"/>
        <v>-1.5959290680236151</v>
      </c>
      <c r="Q15" s="30">
        <f t="shared" si="6"/>
        <v>-91.440000000000026</v>
      </c>
      <c r="R15" s="47">
        <f t="shared" si="7"/>
        <v>-1.0961155608126112</v>
      </c>
      <c r="S15" s="47">
        <f t="shared" si="8"/>
        <v>-60.996364241292525</v>
      </c>
      <c r="T15" s="47">
        <f t="shared" si="9"/>
        <v>61.00621214252763</v>
      </c>
      <c r="U15" s="12">
        <f t="shared" si="42"/>
        <v>-1.5528280821503573</v>
      </c>
      <c r="V15" s="51">
        <f t="shared" si="10"/>
        <v>-1.5528280821503573</v>
      </c>
      <c r="W15" s="47">
        <f t="shared" si="11"/>
        <v>-1.5528280821503573</v>
      </c>
      <c r="X15" s="51">
        <f t="shared" si="12"/>
        <v>4.7303572250292287</v>
      </c>
      <c r="Y15" s="51">
        <f t="shared" si="13"/>
        <v>4.74</v>
      </c>
      <c r="Z15" s="47">
        <f t="shared" si="14"/>
        <v>1.0961155608126139</v>
      </c>
      <c r="AA15" s="47">
        <f t="shared" si="15"/>
        <v>-60.996364241292525</v>
      </c>
      <c r="AB15" s="47">
        <f t="shared" si="16"/>
        <v>61.00621214252763</v>
      </c>
      <c r="AC15" s="51"/>
      <c r="AD15" s="12">
        <f t="shared" si="17"/>
        <v>1.5528280821503573</v>
      </c>
      <c r="AE15" s="30">
        <f t="shared" si="18"/>
        <v>88.970495416609353</v>
      </c>
      <c r="AF15" s="43">
        <f t="shared" si="70"/>
        <v>1.347623781302798E-2</v>
      </c>
      <c r="AG15" s="45">
        <f t="shared" si="43"/>
        <v>43091</v>
      </c>
      <c r="AH15" s="42">
        <f t="shared" si="44"/>
        <v>1</v>
      </c>
      <c r="AI15" s="45">
        <f t="shared" si="45"/>
        <v>43091</v>
      </c>
      <c r="AJ15" s="30">
        <f t="shared" si="0"/>
        <v>1.0961155608126139</v>
      </c>
      <c r="AK15" s="30">
        <f t="shared" si="1"/>
        <v>-60.996364241292525</v>
      </c>
      <c r="AL15" s="42"/>
      <c r="AM15" s="42"/>
      <c r="AO15" s="30">
        <f t="shared" si="46"/>
        <v>40</v>
      </c>
      <c r="AP15" s="30">
        <f t="shared" si="47"/>
        <v>0.25132741228718347</v>
      </c>
      <c r="AQ15" s="30">
        <f t="shared" si="19"/>
        <v>38.743326445145243</v>
      </c>
      <c r="AR15" s="30">
        <f t="shared" si="20"/>
        <v>9.9475954865941922</v>
      </c>
      <c r="AS15" s="30"/>
      <c r="AT15" s="30">
        <f t="shared" si="48"/>
        <v>26.225149163881511</v>
      </c>
      <c r="AU15" s="30">
        <f t="shared" si="49"/>
        <v>0.25132741228718347</v>
      </c>
      <c r="AV15" s="30">
        <f t="shared" si="21"/>
        <v>25.401237878222229</v>
      </c>
      <c r="AW15" s="30">
        <f t="shared" si="22"/>
        <v>6.5219293864471792</v>
      </c>
      <c r="AX15" s="30"/>
      <c r="AY15" s="30">
        <f t="shared" si="50"/>
        <v>61.010139160756196</v>
      </c>
      <c r="AZ15" s="30">
        <f t="shared" si="51"/>
        <v>0.25132741228718347</v>
      </c>
      <c r="BA15" s="30">
        <f t="shared" si="23"/>
        <v>59.093393449222923</v>
      </c>
      <c r="BB15" s="30">
        <f t="shared" si="24"/>
        <v>15.172604623800547</v>
      </c>
      <c r="BC15" s="30"/>
      <c r="BD15" s="30">
        <f t="shared" si="52"/>
        <v>0.42498554331150196</v>
      </c>
      <c r="BE15" s="30">
        <f t="shared" si="53"/>
        <v>0.25132741228718347</v>
      </c>
      <c r="BF15" s="30">
        <f t="shared" si="25"/>
        <v>0.4116338409746233</v>
      </c>
      <c r="BG15" s="30">
        <f t="shared" si="26"/>
        <v>18.759725371427727</v>
      </c>
      <c r="BH15" s="30"/>
      <c r="BI15" s="30">
        <f t="shared" si="54"/>
        <v>4.2676006984684678</v>
      </c>
      <c r="BJ15" s="30">
        <f t="shared" si="55"/>
        <v>0.25132741228718347</v>
      </c>
      <c r="BK15" s="30">
        <f t="shared" si="27"/>
        <v>4.1335261749573426</v>
      </c>
      <c r="BL15" s="30">
        <f t="shared" si="28"/>
        <v>19.887719205283339</v>
      </c>
      <c r="BM15" s="30"/>
      <c r="BN15" s="30">
        <f t="shared" si="56"/>
        <v>13.2554530093763</v>
      </c>
      <c r="BO15" s="30">
        <f t="shared" si="57"/>
        <v>0.25132741228718347</v>
      </c>
      <c r="BP15" s="30">
        <f t="shared" si="29"/>
        <v>12.839008578013722</v>
      </c>
      <c r="BQ15" s="30">
        <f t="shared" si="30"/>
        <v>23.605029350935723</v>
      </c>
      <c r="BR15" s="30"/>
      <c r="BS15" s="30">
        <f t="shared" si="58"/>
        <v>23.835071851884191</v>
      </c>
      <c r="BT15" s="30">
        <f t="shared" si="59"/>
        <v>0.25132741228718347</v>
      </c>
      <c r="BU15" s="30">
        <f t="shared" si="31"/>
        <v>23.086249240026046</v>
      </c>
      <c r="BV15" s="30">
        <f t="shared" si="32"/>
        <v>29.762613181295478</v>
      </c>
      <c r="BW15" s="30"/>
      <c r="BX15" s="30">
        <f t="shared" si="60"/>
        <v>38.167555765546837</v>
      </c>
      <c r="BY15" s="30">
        <f t="shared" si="61"/>
        <v>0.25132741228718347</v>
      </c>
      <c r="BZ15" s="30">
        <f t="shared" si="33"/>
        <v>36.968451815946665</v>
      </c>
      <c r="CA15" s="30">
        <f t="shared" si="34"/>
        <v>40.606361673900381</v>
      </c>
      <c r="CB15" s="30">
        <f t="shared" si="2"/>
        <v>36.968451815946665</v>
      </c>
      <c r="CC15" s="30">
        <f t="shared" si="3"/>
        <v>40.606361673900381</v>
      </c>
      <c r="CD15" s="30"/>
      <c r="CE15" s="30">
        <f t="shared" si="62"/>
        <v>62.228953074416481</v>
      </c>
      <c r="CF15" s="30">
        <f t="shared" si="63"/>
        <v>0.25132741228718347</v>
      </c>
      <c r="CG15" s="30">
        <f t="shared" si="35"/>
        <v>60.273916082543558</v>
      </c>
      <c r="CH15" s="30">
        <f t="shared" si="36"/>
        <v>63.14585502223207</v>
      </c>
      <c r="CI15" s="30"/>
      <c r="CJ15" s="30"/>
      <c r="CK15" s="30"/>
      <c r="CL15" s="30">
        <f t="shared" si="64"/>
        <v>73.906548693874896</v>
      </c>
      <c r="CM15" s="30">
        <f t="shared" si="65"/>
        <v>0.25132741228718347</v>
      </c>
      <c r="CN15" s="30">
        <f t="shared" si="37"/>
        <v>71.584638562020444</v>
      </c>
      <c r="CO15" s="30">
        <f t="shared" si="38"/>
        <v>75.307367300914308</v>
      </c>
      <c r="CP15" s="30" t="str">
        <f t="shared" si="4"/>
        <v/>
      </c>
      <c r="CQ15" s="30" t="str">
        <f t="shared" si="5"/>
        <v/>
      </c>
    </row>
    <row r="16" spans="1:95" x14ac:dyDescent="0.25">
      <c r="A16" s="21">
        <v>6</v>
      </c>
      <c r="B16" s="17" t="s">
        <v>91</v>
      </c>
      <c r="C16" s="16" t="s">
        <v>92</v>
      </c>
      <c r="D16" s="16" t="s">
        <v>98</v>
      </c>
      <c r="E16" s="32">
        <v>79.25</v>
      </c>
      <c r="F16" s="1" t="s">
        <v>473</v>
      </c>
      <c r="G16" s="3">
        <v>1.383173432205506</v>
      </c>
      <c r="H16" s="3">
        <v>0.80285145591739149</v>
      </c>
      <c r="I16" s="3">
        <f t="shared" si="66"/>
        <v>0.38397243543875254</v>
      </c>
      <c r="J16" s="3">
        <f t="shared" si="39"/>
        <v>16.161049033406275</v>
      </c>
      <c r="K16" s="3">
        <f t="shared" si="67"/>
        <v>1.383173432205506</v>
      </c>
      <c r="L16" s="36">
        <f t="shared" si="68"/>
        <v>3.0144240918460006</v>
      </c>
      <c r="M16" s="36">
        <f t="shared" si="69"/>
        <v>15.877429050531459</v>
      </c>
      <c r="O16" s="30">
        <f t="shared" si="40"/>
        <v>43.617644162318854</v>
      </c>
      <c r="P16" s="12">
        <f t="shared" si="41"/>
        <v>-1.6022122533307948</v>
      </c>
      <c r="Q16" s="30">
        <f t="shared" si="6"/>
        <v>-91.800000000000026</v>
      </c>
      <c r="R16" s="47">
        <f t="shared" si="7"/>
        <v>-1.3700633123381356</v>
      </c>
      <c r="S16" s="47">
        <f t="shared" si="8"/>
        <v>-60.98861648637309</v>
      </c>
      <c r="T16" s="47">
        <f>SQRT(R16^2+S16^2)</f>
        <v>61.004003265373612</v>
      </c>
      <c r="U16" s="12">
        <f t="shared" si="42"/>
        <v>-1.5483358579891886</v>
      </c>
      <c r="V16" s="51">
        <f t="shared" si="10"/>
        <v>-1.5483358579891886</v>
      </c>
      <c r="W16" s="47">
        <f t="shared" si="11"/>
        <v>-1.5483358579891886</v>
      </c>
      <c r="X16" s="51">
        <f t="shared" si="12"/>
        <v>4.7348494491903974</v>
      </c>
      <c r="Y16" s="51">
        <f t="shared" si="13"/>
        <v>4.74</v>
      </c>
      <c r="Z16" s="47">
        <f t="shared" si="14"/>
        <v>1.3700633123381356</v>
      </c>
      <c r="AA16" s="47">
        <f t="shared" si="15"/>
        <v>-60.98861648637309</v>
      </c>
      <c r="AB16" s="47">
        <f t="shared" si="16"/>
        <v>61.004003265373612</v>
      </c>
      <c r="AC16" s="51"/>
      <c r="AD16" s="12">
        <f t="shared" si="17"/>
        <v>1.5483358579891886</v>
      </c>
      <c r="AE16" s="30">
        <f t="shared" si="18"/>
        <v>88.713109931547692</v>
      </c>
      <c r="AF16" s="43">
        <f t="shared" si="70"/>
        <v>1.7968461974196659E-2</v>
      </c>
      <c r="AG16" s="45">
        <f t="shared" si="43"/>
        <v>43092</v>
      </c>
      <c r="AH16" s="42">
        <f t="shared" si="44"/>
        <v>2</v>
      </c>
      <c r="AI16" s="45">
        <f t="shared" si="45"/>
        <v>43092</v>
      </c>
      <c r="AJ16" s="30">
        <f t="shared" si="0"/>
        <v>1.3700633123381356</v>
      </c>
      <c r="AK16" s="30">
        <f t="shared" si="1"/>
        <v>-60.98861648637309</v>
      </c>
      <c r="AL16" s="42"/>
      <c r="AM16" s="42"/>
      <c r="AO16" s="30">
        <f t="shared" si="46"/>
        <v>40</v>
      </c>
      <c r="AP16" s="30">
        <f t="shared" si="47"/>
        <v>0.31415926535897931</v>
      </c>
      <c r="AQ16" s="30">
        <f t="shared" si="19"/>
        <v>38.042260651806139</v>
      </c>
      <c r="AR16" s="30">
        <f t="shared" si="20"/>
        <v>12.360679774997896</v>
      </c>
      <c r="AS16" s="30"/>
      <c r="AT16" s="30">
        <f t="shared" si="48"/>
        <v>26.225149163881511</v>
      </c>
      <c r="AU16" s="30">
        <f t="shared" si="49"/>
        <v>0.31415926535897931</v>
      </c>
      <c r="AV16" s="30">
        <f t="shared" si="21"/>
        <v>24.941599003121908</v>
      </c>
      <c r="AW16" s="30">
        <f t="shared" si="22"/>
        <v>8.1040167716573297</v>
      </c>
      <c r="AX16" s="30"/>
      <c r="AY16" s="30">
        <f t="shared" si="50"/>
        <v>61.010139160756196</v>
      </c>
      <c r="AZ16" s="30">
        <f t="shared" si="51"/>
        <v>0.31415926535897931</v>
      </c>
      <c r="BA16" s="30">
        <f t="shared" si="23"/>
        <v>58.024090408911313</v>
      </c>
      <c r="BB16" s="30">
        <f t="shared" si="24"/>
        <v>18.853169829854156</v>
      </c>
      <c r="BC16" s="30"/>
      <c r="BD16" s="30">
        <f t="shared" si="52"/>
        <v>0.42498554331150196</v>
      </c>
      <c r="BE16" s="30">
        <f t="shared" si="53"/>
        <v>0.31415926535897931</v>
      </c>
      <c r="BF16" s="30">
        <f t="shared" si="25"/>
        <v>0.40418527029764012</v>
      </c>
      <c r="BG16" s="30">
        <f t="shared" si="26"/>
        <v>18.785363519861821</v>
      </c>
      <c r="BH16" s="30"/>
      <c r="BI16" s="30">
        <f t="shared" si="54"/>
        <v>4.2676006984684678</v>
      </c>
      <c r="BJ16" s="30">
        <f t="shared" si="55"/>
        <v>0.31415926535897931</v>
      </c>
      <c r="BK16" s="30">
        <f t="shared" si="27"/>
        <v>4.0587294532241849</v>
      </c>
      <c r="BL16" s="30">
        <f t="shared" si="28"/>
        <v>20.145171210149716</v>
      </c>
      <c r="BM16" s="30"/>
      <c r="BN16" s="30">
        <f t="shared" si="56"/>
        <v>13.2554530093763</v>
      </c>
      <c r="BO16" s="30">
        <f t="shared" si="57"/>
        <v>0.31415926535897931</v>
      </c>
      <c r="BP16" s="30">
        <f t="shared" si="29"/>
        <v>12.606684961011533</v>
      </c>
      <c r="BQ16" s="30">
        <f t="shared" si="30"/>
        <v>24.404692485750711</v>
      </c>
      <c r="BR16" s="30"/>
      <c r="BS16" s="30">
        <f t="shared" si="58"/>
        <v>23.835071851884191</v>
      </c>
      <c r="BT16" s="30">
        <f t="shared" si="59"/>
        <v>0.31415926535897931</v>
      </c>
      <c r="BU16" s="30">
        <f t="shared" si="31"/>
        <v>22.668500401097653</v>
      </c>
      <c r="BV16" s="30">
        <f t="shared" si="32"/>
        <v>31.200514116264355</v>
      </c>
      <c r="BW16" s="30"/>
      <c r="BX16" s="30">
        <f t="shared" si="60"/>
        <v>38.167555765546837</v>
      </c>
      <c r="BY16" s="30">
        <f t="shared" si="61"/>
        <v>0.31415926535897931</v>
      </c>
      <c r="BZ16" s="30">
        <f t="shared" si="33"/>
        <v>36.299502621881977</v>
      </c>
      <c r="CA16" s="30">
        <f t="shared" si="34"/>
        <v>42.908899902515714</v>
      </c>
      <c r="CB16" s="30">
        <f t="shared" si="2"/>
        <v>36.299502621881977</v>
      </c>
      <c r="CC16" s="30">
        <f t="shared" si="3"/>
        <v>42.908899902515714</v>
      </c>
      <c r="CD16" s="30"/>
      <c r="CE16" s="30">
        <f t="shared" si="62"/>
        <v>62.228953074416481</v>
      </c>
      <c r="CF16" s="30">
        <f t="shared" si="63"/>
        <v>0.31415926535897931</v>
      </c>
      <c r="CG16" s="30">
        <f t="shared" si="35"/>
        <v>59.183251323649124</v>
      </c>
      <c r="CH16" s="30">
        <f t="shared" si="36"/>
        <v>66.899947745924209</v>
      </c>
      <c r="CI16" s="30"/>
      <c r="CJ16" s="30"/>
      <c r="CK16" s="30"/>
      <c r="CL16" s="30">
        <f t="shared" si="64"/>
        <v>73.906548693874896</v>
      </c>
      <c r="CM16" s="30">
        <f t="shared" si="65"/>
        <v>0.31415926535897931</v>
      </c>
      <c r="CN16" s="30">
        <f t="shared" si="37"/>
        <v>70.289304732194793</v>
      </c>
      <c r="CO16" s="30">
        <f t="shared" si="38"/>
        <v>79.765935587497623</v>
      </c>
      <c r="CP16" s="30" t="str">
        <f t="shared" si="4"/>
        <v/>
      </c>
      <c r="CQ16" s="30" t="str">
        <f t="shared" si="5"/>
        <v/>
      </c>
    </row>
    <row r="17" spans="1:95" x14ac:dyDescent="0.25">
      <c r="A17" s="20">
        <v>7</v>
      </c>
      <c r="B17" s="15" t="s">
        <v>99</v>
      </c>
      <c r="C17" s="14" t="s">
        <v>100</v>
      </c>
      <c r="D17" s="14" t="s">
        <v>104</v>
      </c>
      <c r="E17" s="32">
        <v>78.75</v>
      </c>
      <c r="F17" s="1" t="s">
        <v>474</v>
      </c>
      <c r="G17" s="3">
        <v>1.3744467859455345</v>
      </c>
      <c r="H17" s="3">
        <v>-0.143116998663535</v>
      </c>
      <c r="I17" s="3">
        <f t="shared" si="66"/>
        <v>0.85695666272921578</v>
      </c>
      <c r="J17" s="3">
        <f t="shared" si="39"/>
        <v>46.17726302267458</v>
      </c>
      <c r="K17" s="3">
        <f t="shared" si="67"/>
        <v>1.3744467859455345</v>
      </c>
      <c r="L17" s="36">
        <f t="shared" si="68"/>
        <v>9.0087371129170393</v>
      </c>
      <c r="M17" s="36">
        <f t="shared" si="69"/>
        <v>45.289979861947614</v>
      </c>
      <c r="O17" s="30">
        <f t="shared" si="40"/>
        <v>43.617644162318854</v>
      </c>
      <c r="P17" s="12">
        <f t="shared" si="41"/>
        <v>-1.6084954386379744</v>
      </c>
      <c r="Q17" s="30">
        <f t="shared" si="6"/>
        <v>-92.160000000000025</v>
      </c>
      <c r="R17" s="47">
        <f t="shared" si="7"/>
        <v>-1.6439569761100128</v>
      </c>
      <c r="S17" s="47">
        <f t="shared" si="8"/>
        <v>-60.979147631225821</v>
      </c>
      <c r="T17" s="47">
        <f t="shared" si="9"/>
        <v>61.001303595662073</v>
      </c>
      <c r="U17" s="12">
        <f t="shared" si="42"/>
        <v>-1.5438435251476854</v>
      </c>
      <c r="V17" s="51">
        <f t="shared" si="10"/>
        <v>-1.5438435251476854</v>
      </c>
      <c r="W17" s="47">
        <f t="shared" si="11"/>
        <v>-1.5438435251476854</v>
      </c>
      <c r="X17" s="51">
        <f t="shared" si="12"/>
        <v>4.739341782031901</v>
      </c>
      <c r="Y17" s="51">
        <f t="shared" si="13"/>
        <v>4.74</v>
      </c>
      <c r="Z17" s="47">
        <f t="shared" si="14"/>
        <v>1.6439569761100061</v>
      </c>
      <c r="AA17" s="47">
        <f t="shared" si="15"/>
        <v>-60.979147631225828</v>
      </c>
      <c r="AB17" s="47">
        <f t="shared" si="16"/>
        <v>61.00130359566208</v>
      </c>
      <c r="AC17" s="51"/>
      <c r="AD17" s="12">
        <f t="shared" si="17"/>
        <v>1.5438435251476854</v>
      </c>
      <c r="AE17" s="30">
        <f t="shared" si="18"/>
        <v>88.455718219561547</v>
      </c>
      <c r="AF17" s="43">
        <f t="shared" si="70"/>
        <v>2.2460794815699847E-2</v>
      </c>
      <c r="AG17" s="45">
        <f t="shared" si="43"/>
        <v>43092</v>
      </c>
      <c r="AH17" s="42">
        <f t="shared" si="44"/>
        <v>2</v>
      </c>
      <c r="AI17" s="45">
        <f t="shared" si="45"/>
        <v>43092</v>
      </c>
      <c r="AJ17" s="30">
        <f t="shared" si="0"/>
        <v>1.6439569761100061</v>
      </c>
      <c r="AK17" s="30">
        <f t="shared" si="1"/>
        <v>-60.979147631225828</v>
      </c>
      <c r="AL17" s="42"/>
      <c r="AM17" s="42"/>
      <c r="AO17" s="30">
        <f t="shared" si="46"/>
        <v>40</v>
      </c>
      <c r="AP17" s="30">
        <f t="shared" si="47"/>
        <v>0.37699111843077515</v>
      </c>
      <c r="AQ17" s="30">
        <f t="shared" si="19"/>
        <v>37.191059435530057</v>
      </c>
      <c r="AR17" s="30">
        <f t="shared" si="20"/>
        <v>14.724982107387117</v>
      </c>
      <c r="AS17" s="30"/>
      <c r="AT17" s="30">
        <f t="shared" si="48"/>
        <v>26.225149163881511</v>
      </c>
      <c r="AU17" s="30">
        <f t="shared" si="49"/>
        <v>0.37699111843077515</v>
      </c>
      <c r="AV17" s="30">
        <f t="shared" si="21"/>
        <v>24.383527031488967</v>
      </c>
      <c r="AW17" s="30">
        <f t="shared" si="22"/>
        <v>9.6541213050428372</v>
      </c>
      <c r="AX17" s="30"/>
      <c r="AY17" s="30">
        <f t="shared" si="50"/>
        <v>61.010139160756196</v>
      </c>
      <c r="AZ17" s="30">
        <f t="shared" si="51"/>
        <v>0.37699111843077515</v>
      </c>
      <c r="BA17" s="30">
        <f t="shared" si="23"/>
        <v>56.725792792441091</v>
      </c>
      <c r="BB17" s="30">
        <f t="shared" si="24"/>
        <v>22.459330187783326</v>
      </c>
      <c r="BC17" s="30"/>
      <c r="BD17" s="30">
        <f t="shared" si="52"/>
        <v>0.42498554331150196</v>
      </c>
      <c r="BE17" s="30">
        <f t="shared" si="53"/>
        <v>0.37699111843077515</v>
      </c>
      <c r="BF17" s="30">
        <f t="shared" si="25"/>
        <v>0.39514156501347758</v>
      </c>
      <c r="BG17" s="30">
        <f t="shared" si="26"/>
        <v>18.810483377643898</v>
      </c>
      <c r="BH17" s="30"/>
      <c r="BI17" s="30">
        <f t="shared" si="54"/>
        <v>4.2676006984684678</v>
      </c>
      <c r="BJ17" s="30">
        <f t="shared" si="55"/>
        <v>0.37699111843077515</v>
      </c>
      <c r="BK17" s="30">
        <f t="shared" si="27"/>
        <v>3.9679147805962596</v>
      </c>
      <c r="BL17" s="30">
        <f t="shared" si="28"/>
        <v>20.397418667277087</v>
      </c>
      <c r="BM17" s="30"/>
      <c r="BN17" s="30">
        <f t="shared" si="56"/>
        <v>13.2554530093763</v>
      </c>
      <c r="BO17" s="30">
        <f t="shared" si="57"/>
        <v>0.37699111843077515</v>
      </c>
      <c r="BP17" s="30">
        <f t="shared" si="29"/>
        <v>12.324608517914744</v>
      </c>
      <c r="BQ17" s="30">
        <f t="shared" si="30"/>
        <v>25.188189947424313</v>
      </c>
      <c r="BR17" s="30"/>
      <c r="BS17" s="30">
        <f t="shared" si="58"/>
        <v>23.835071851884191</v>
      </c>
      <c r="BT17" s="30">
        <f t="shared" si="59"/>
        <v>0.37699111843077515</v>
      </c>
      <c r="BU17" s="30">
        <f t="shared" si="31"/>
        <v>22.161289347338862</v>
      </c>
      <c r="BV17" s="30">
        <f t="shared" si="32"/>
        <v>32.609347015566215</v>
      </c>
      <c r="BW17" s="30"/>
      <c r="BX17" s="30">
        <f t="shared" si="60"/>
        <v>38.167555765546837</v>
      </c>
      <c r="BY17" s="30">
        <f t="shared" si="61"/>
        <v>0.37699111843077515</v>
      </c>
      <c r="BZ17" s="30">
        <f t="shared" si="33"/>
        <v>35.487295874634007</v>
      </c>
      <c r="CA17" s="30">
        <f t="shared" si="34"/>
        <v>45.164890930467664</v>
      </c>
      <c r="CB17" s="30">
        <f t="shared" si="2"/>
        <v>35.487295874634007</v>
      </c>
      <c r="CC17" s="30">
        <f t="shared" si="3"/>
        <v>45.164890930467664</v>
      </c>
      <c r="CD17" s="30"/>
      <c r="CE17" s="30">
        <f t="shared" si="62"/>
        <v>62.228953074416481</v>
      </c>
      <c r="CF17" s="30">
        <f t="shared" si="63"/>
        <v>0.37699111843077515</v>
      </c>
      <c r="CG17" s="30">
        <f t="shared" si="35"/>
        <v>57.85901731003586</v>
      </c>
      <c r="CH17" s="30">
        <f t="shared" si="36"/>
        <v>70.578149218323773</v>
      </c>
      <c r="CI17" s="30"/>
      <c r="CJ17" s="30"/>
      <c r="CK17" s="30"/>
      <c r="CL17" s="30">
        <f t="shared" si="64"/>
        <v>73.906548693874896</v>
      </c>
      <c r="CM17" s="30">
        <f t="shared" si="65"/>
        <v>0.37699111843077515</v>
      </c>
      <c r="CN17" s="30">
        <f t="shared" si="37"/>
        <v>68.716571128719949</v>
      </c>
      <c r="CO17" s="30">
        <f t="shared" si="38"/>
        <v>84.134371223891776</v>
      </c>
      <c r="CP17" s="30" t="str">
        <f t="shared" si="4"/>
        <v/>
      </c>
      <c r="CQ17" s="30" t="str">
        <f t="shared" si="5"/>
        <v/>
      </c>
    </row>
    <row r="18" spans="1:95" x14ac:dyDescent="0.25">
      <c r="A18" s="21">
        <v>8</v>
      </c>
      <c r="B18" s="17" t="s">
        <v>105</v>
      </c>
      <c r="C18" s="16" t="s">
        <v>106</v>
      </c>
      <c r="D18" s="16" t="s">
        <v>112</v>
      </c>
      <c r="E18" s="32">
        <v>114.75</v>
      </c>
      <c r="F18" s="1" t="s">
        <v>475</v>
      </c>
      <c r="G18" s="3">
        <v>2.0027653166634933</v>
      </c>
      <c r="H18" s="3">
        <v>9.0757121103705138E-2</v>
      </c>
      <c r="I18" s="3">
        <f t="shared" si="66"/>
        <v>0.74001960284559576</v>
      </c>
      <c r="J18" s="3">
        <f t="shared" si="39"/>
        <v>36.525019211708212</v>
      </c>
      <c r="K18" s="3">
        <f t="shared" si="67"/>
        <v>2.0027653166634933</v>
      </c>
      <c r="L18" s="36">
        <f t="shared" si="68"/>
        <v>-15.291554956723285</v>
      </c>
      <c r="M18" s="36">
        <f t="shared" si="69"/>
        <v>33.169946870942766</v>
      </c>
      <c r="O18" s="30">
        <f t="shared" si="40"/>
        <v>43.617644162318854</v>
      </c>
      <c r="P18" s="12">
        <f t="shared" si="41"/>
        <v>-1.614778623945154</v>
      </c>
      <c r="Q18" s="30">
        <f t="shared" si="6"/>
        <v>-92.520000000000024</v>
      </c>
      <c r="R18" s="47">
        <f t="shared" si="7"/>
        <v>-1.9177857392753783</v>
      </c>
      <c r="S18" s="47">
        <f t="shared" si="8"/>
        <v>-60.967958049664922</v>
      </c>
      <c r="T18" s="47">
        <f t="shared" si="9"/>
        <v>60.998113174814428</v>
      </c>
      <c r="U18" s="12">
        <f t="shared" si="42"/>
        <v>-1.5393510618761335</v>
      </c>
      <c r="V18" s="51">
        <f t="shared" si="10"/>
        <v>-1.5393510618761335</v>
      </c>
      <c r="W18" s="47">
        <f t="shared" si="11"/>
        <v>-1.5393510618761335</v>
      </c>
      <c r="X18" s="51">
        <f t="shared" si="12"/>
        <v>4.7438342453034528</v>
      </c>
      <c r="Y18" s="51">
        <f t="shared" si="13"/>
        <v>4.75</v>
      </c>
      <c r="Z18" s="47">
        <f t="shared" si="14"/>
        <v>1.917785739275373</v>
      </c>
      <c r="AA18" s="47">
        <f t="shared" si="15"/>
        <v>-60.967958049664915</v>
      </c>
      <c r="AB18" s="47">
        <f t="shared" si="16"/>
        <v>60.998113174814421</v>
      </c>
      <c r="AC18" s="51"/>
      <c r="AD18" s="12">
        <f t="shared" si="17"/>
        <v>1.5393510618761335</v>
      </c>
      <c r="AE18" s="30">
        <f t="shared" si="18"/>
        <v>88.198319034484086</v>
      </c>
      <c r="AF18" s="43">
        <f t="shared" si="70"/>
        <v>2.6953258087251797E-2</v>
      </c>
      <c r="AG18" s="45">
        <f t="shared" si="43"/>
        <v>43092</v>
      </c>
      <c r="AH18" s="42">
        <f t="shared" si="44"/>
        <v>2</v>
      </c>
      <c r="AI18" s="45">
        <f t="shared" si="45"/>
        <v>43092</v>
      </c>
      <c r="AJ18" s="30">
        <f t="shared" si="0"/>
        <v>1.917785739275373</v>
      </c>
      <c r="AK18" s="30">
        <f t="shared" si="1"/>
        <v>-60.967958049664915</v>
      </c>
      <c r="AL18" s="42"/>
      <c r="AM18" s="42"/>
      <c r="AO18" s="30">
        <f t="shared" si="46"/>
        <v>40</v>
      </c>
      <c r="AP18" s="30">
        <f t="shared" si="47"/>
        <v>0.43982297150257099</v>
      </c>
      <c r="AQ18" s="30">
        <f t="shared" si="19"/>
        <v>36.193082098640787</v>
      </c>
      <c r="AR18" s="30">
        <f t="shared" si="20"/>
        <v>17.031171662602905</v>
      </c>
      <c r="AS18" s="30"/>
      <c r="AT18" s="30">
        <f t="shared" si="48"/>
        <v>26.225149163881511</v>
      </c>
      <c r="AU18" s="30">
        <f t="shared" si="49"/>
        <v>0.43982297150257099</v>
      </c>
      <c r="AV18" s="30">
        <f t="shared" si="21"/>
        <v>23.729224418436605</v>
      </c>
      <c r="AW18" s="30">
        <f t="shared" si="22"/>
        <v>11.166125432185826</v>
      </c>
      <c r="AX18" s="30"/>
      <c r="AY18" s="30">
        <f t="shared" si="50"/>
        <v>61.010139160756196</v>
      </c>
      <c r="AZ18" s="30">
        <f t="shared" si="51"/>
        <v>0.43982297150257099</v>
      </c>
      <c r="BA18" s="30">
        <f t="shared" si="23"/>
        <v>55.203624387368706</v>
      </c>
      <c r="BB18" s="30">
        <f t="shared" si="24"/>
        <v>25.976853830153267</v>
      </c>
      <c r="BC18" s="30"/>
      <c r="BD18" s="30">
        <f t="shared" si="52"/>
        <v>0.42498554331150196</v>
      </c>
      <c r="BE18" s="30">
        <f t="shared" si="53"/>
        <v>0.43982297150257099</v>
      </c>
      <c r="BF18" s="30">
        <f t="shared" si="25"/>
        <v>0.3845384164952162</v>
      </c>
      <c r="BG18" s="30">
        <f t="shared" si="26"/>
        <v>18.834985808171464</v>
      </c>
      <c r="BH18" s="30"/>
      <c r="BI18" s="30">
        <f t="shared" si="54"/>
        <v>4.2676006984684678</v>
      </c>
      <c r="BJ18" s="30">
        <f t="shared" si="55"/>
        <v>0.43982297150257099</v>
      </c>
      <c r="BK18" s="30">
        <f t="shared" si="27"/>
        <v>3.8614405610971501</v>
      </c>
      <c r="BL18" s="30">
        <f t="shared" si="28"/>
        <v>20.643466071193075</v>
      </c>
      <c r="BM18" s="30"/>
      <c r="BN18" s="30">
        <f t="shared" si="56"/>
        <v>13.2554530093763</v>
      </c>
      <c r="BO18" s="30">
        <f t="shared" si="57"/>
        <v>0.43982297150257099</v>
      </c>
      <c r="BP18" s="30">
        <f t="shared" si="29"/>
        <v>11.993892475575786</v>
      </c>
      <c r="BQ18" s="30">
        <f t="shared" si="30"/>
        <v>25.952429629421246</v>
      </c>
      <c r="BR18" s="30"/>
      <c r="BS18" s="30">
        <f t="shared" si="58"/>
        <v>23.835071851884191</v>
      </c>
      <c r="BT18" s="30">
        <f t="shared" si="59"/>
        <v>0.43982297150257099</v>
      </c>
      <c r="BU18" s="30">
        <f t="shared" si="31"/>
        <v>21.566617809056162</v>
      </c>
      <c r="BV18" s="30">
        <f t="shared" si="32"/>
        <v>33.983551859382047</v>
      </c>
      <c r="BW18" s="30"/>
      <c r="BX18" s="30">
        <f t="shared" si="60"/>
        <v>38.167555765546837</v>
      </c>
      <c r="BY18" s="30">
        <f t="shared" si="61"/>
        <v>0.43982297150257099</v>
      </c>
      <c r="BZ18" s="30">
        <f t="shared" si="33"/>
        <v>34.535036983172176</v>
      </c>
      <c r="CA18" s="30">
        <f t="shared" si="34"/>
        <v>47.36543139183317</v>
      </c>
      <c r="CB18" s="30">
        <f t="shared" si="2"/>
        <v>34.535036983172176</v>
      </c>
      <c r="CC18" s="30">
        <f t="shared" si="3"/>
        <v>47.36543139183317</v>
      </c>
      <c r="CD18" s="30"/>
      <c r="CE18" s="30">
        <f t="shared" si="62"/>
        <v>62.228953074416481</v>
      </c>
      <c r="CF18" s="30">
        <f t="shared" si="63"/>
        <v>0.43982297150257099</v>
      </c>
      <c r="CG18" s="30">
        <f t="shared" si="35"/>
        <v>56.306440188370509</v>
      </c>
      <c r="CH18" s="30">
        <f t="shared" si="36"/>
        <v>74.165943258629582</v>
      </c>
      <c r="CI18" s="30"/>
      <c r="CJ18" s="30"/>
      <c r="CK18" s="30"/>
      <c r="CL18" s="30">
        <f t="shared" si="64"/>
        <v>73.906548693874896</v>
      </c>
      <c r="CM18" s="30">
        <f t="shared" si="65"/>
        <v>0.43982297150257099</v>
      </c>
      <c r="CN18" s="30">
        <f t="shared" si="37"/>
        <v>66.872644612615176</v>
      </c>
      <c r="CO18" s="30">
        <f t="shared" si="38"/>
        <v>88.395433990388312</v>
      </c>
      <c r="CP18" s="30" t="str">
        <f t="shared" si="4"/>
        <v/>
      </c>
      <c r="CQ18" s="30" t="str">
        <f t="shared" si="5"/>
        <v/>
      </c>
    </row>
    <row r="19" spans="1:95" x14ac:dyDescent="0.25">
      <c r="A19" s="20">
        <v>9</v>
      </c>
      <c r="B19" s="15" t="s">
        <v>113</v>
      </c>
      <c r="C19" s="14" t="s">
        <v>114</v>
      </c>
      <c r="D19" s="14" t="s">
        <v>118</v>
      </c>
      <c r="E19" s="32">
        <v>88.75</v>
      </c>
      <c r="F19" s="1" t="s">
        <v>476</v>
      </c>
      <c r="G19" s="3">
        <v>1.5489797111449677</v>
      </c>
      <c r="H19" s="3">
        <v>0.12915436464758037</v>
      </c>
      <c r="I19" s="3">
        <f t="shared" si="66"/>
        <v>0.72082098107365811</v>
      </c>
      <c r="J19" s="3">
        <f t="shared" si="39"/>
        <v>35.140858642247544</v>
      </c>
      <c r="K19" s="3">
        <f t="shared" si="67"/>
        <v>1.5489797111449677</v>
      </c>
      <c r="L19" s="36">
        <f t="shared" si="68"/>
        <v>0.76659379129638727</v>
      </c>
      <c r="M19" s="36">
        <f t="shared" si="69"/>
        <v>35.132496069501947</v>
      </c>
      <c r="O19" s="30">
        <f t="shared" si="40"/>
        <v>43.617644162318854</v>
      </c>
      <c r="P19" s="12">
        <f t="shared" si="41"/>
        <v>-1.6210618092523337</v>
      </c>
      <c r="Q19" s="30">
        <f t="shared" si="6"/>
        <v>-92.880000000000024</v>
      </c>
      <c r="R19" s="47">
        <f t="shared" si="7"/>
        <v>-2.1915387915435325</v>
      </c>
      <c r="S19" s="47">
        <f t="shared" si="8"/>
        <v>-60.955048183435899</v>
      </c>
      <c r="T19" s="47">
        <f t="shared" si="9"/>
        <v>60.994432051785125</v>
      </c>
      <c r="U19" s="12">
        <f t="shared" si="42"/>
        <v>-1.5348584464173727</v>
      </c>
      <c r="V19" s="51">
        <f t="shared" si="10"/>
        <v>-1.5348584464173727</v>
      </c>
      <c r="W19" s="47">
        <f t="shared" si="11"/>
        <v>-1.5348584464173727</v>
      </c>
      <c r="X19" s="51">
        <f t="shared" si="12"/>
        <v>4.748326860762214</v>
      </c>
      <c r="Y19" s="51">
        <f t="shared" si="13"/>
        <v>4.75</v>
      </c>
      <c r="Z19" s="47">
        <f t="shared" si="14"/>
        <v>2.1915387915435258</v>
      </c>
      <c r="AA19" s="47">
        <f t="shared" si="15"/>
        <v>-60.955048183435899</v>
      </c>
      <c r="AB19" s="47">
        <f t="shared" si="16"/>
        <v>60.994432051785125</v>
      </c>
      <c r="AC19" s="51"/>
      <c r="AD19" s="12">
        <f t="shared" si="17"/>
        <v>1.5348584464173727</v>
      </c>
      <c r="AE19" s="30">
        <f t="shared" si="18"/>
        <v>87.940911129721869</v>
      </c>
      <c r="AF19" s="43">
        <f t="shared" si="70"/>
        <v>3.1445873546012582E-2</v>
      </c>
      <c r="AG19" s="45">
        <f t="shared" si="43"/>
        <v>43092</v>
      </c>
      <c r="AH19" s="42">
        <f t="shared" si="44"/>
        <v>2</v>
      </c>
      <c r="AI19" s="45">
        <f t="shared" si="45"/>
        <v>43092</v>
      </c>
      <c r="AJ19" s="30">
        <f t="shared" si="0"/>
        <v>2.1915387915435258</v>
      </c>
      <c r="AK19" s="30">
        <f t="shared" si="1"/>
        <v>-60.955048183435899</v>
      </c>
      <c r="AL19" s="42"/>
      <c r="AM19" s="42"/>
      <c r="AO19" s="30">
        <f t="shared" si="46"/>
        <v>40</v>
      </c>
      <c r="AP19" s="30">
        <f t="shared" si="47"/>
        <v>0.50265482457436683</v>
      </c>
      <c r="AQ19" s="30">
        <f t="shared" si="19"/>
        <v>35.052267201754546</v>
      </c>
      <c r="AR19" s="30">
        <f t="shared" si="20"/>
        <v>19.270146964068608</v>
      </c>
      <c r="AS19" s="30"/>
      <c r="AT19" s="30">
        <f t="shared" si="48"/>
        <v>26.225149163881511</v>
      </c>
      <c r="AU19" s="30">
        <f t="shared" si="49"/>
        <v>0.50265482457436683</v>
      </c>
      <c r="AV19" s="30">
        <f t="shared" si="21"/>
        <v>22.981273397456111</v>
      </c>
      <c r="AW19" s="30">
        <f t="shared" si="22"/>
        <v>12.634061963565443</v>
      </c>
      <c r="AX19" s="30"/>
      <c r="AY19" s="30">
        <f t="shared" si="50"/>
        <v>61.010139160756196</v>
      </c>
      <c r="AZ19" s="30">
        <f t="shared" si="51"/>
        <v>0.50265482457436683</v>
      </c>
      <c r="BA19" s="30">
        <f t="shared" si="23"/>
        <v>53.463592496976375</v>
      </c>
      <c r="BB19" s="30">
        <f t="shared" si="24"/>
        <v>29.391858698151232</v>
      </c>
      <c r="BC19" s="30"/>
      <c r="BD19" s="30">
        <f t="shared" si="52"/>
        <v>0.42498554331150196</v>
      </c>
      <c r="BE19" s="30">
        <f t="shared" si="53"/>
        <v>0.50265482457436683</v>
      </c>
      <c r="BF19" s="30">
        <f t="shared" si="25"/>
        <v>0.37241767052593988</v>
      </c>
      <c r="BG19" s="30">
        <f t="shared" si="26"/>
        <v>18.858774111545326</v>
      </c>
      <c r="BH19" s="30"/>
      <c r="BI19" s="30">
        <f t="shared" si="54"/>
        <v>4.2676006984684678</v>
      </c>
      <c r="BJ19" s="30">
        <f t="shared" si="55"/>
        <v>0.50265482457436683</v>
      </c>
      <c r="BK19" s="30">
        <f t="shared" si="27"/>
        <v>3.7397269998277762</v>
      </c>
      <c r="BL19" s="30">
        <f t="shared" si="28"/>
        <v>20.882342385202794</v>
      </c>
      <c r="BM19" s="30"/>
      <c r="BN19" s="30">
        <f t="shared" si="56"/>
        <v>13.2554530093763</v>
      </c>
      <c r="BO19" s="30">
        <f t="shared" si="57"/>
        <v>0.50265482457436683</v>
      </c>
      <c r="BP19" s="30">
        <f t="shared" si="29"/>
        <v>11.615842019123987</v>
      </c>
      <c r="BQ19" s="30">
        <f t="shared" si="30"/>
        <v>26.694395426864567</v>
      </c>
      <c r="BR19" s="30"/>
      <c r="BS19" s="30">
        <f t="shared" si="58"/>
        <v>23.835071851884191</v>
      </c>
      <c r="BT19" s="30">
        <f t="shared" si="59"/>
        <v>0.50265482457436683</v>
      </c>
      <c r="BU19" s="30">
        <f t="shared" si="31"/>
        <v>20.88683268313158</v>
      </c>
      <c r="BV19" s="30">
        <f t="shared" si="32"/>
        <v>35.317705289007776</v>
      </c>
      <c r="BW19" s="30"/>
      <c r="BX19" s="30">
        <f t="shared" si="60"/>
        <v>38.167555765546837</v>
      </c>
      <c r="BY19" s="30">
        <f t="shared" si="61"/>
        <v>0.50265482457436683</v>
      </c>
      <c r="BZ19" s="30">
        <f t="shared" si="33"/>
        <v>33.44648407829537</v>
      </c>
      <c r="CA19" s="30">
        <f t="shared" si="34"/>
        <v>49.501836758742527</v>
      </c>
      <c r="CB19" s="30">
        <f t="shared" si="2"/>
        <v>33.44648407829537</v>
      </c>
      <c r="CC19" s="30">
        <f t="shared" si="3"/>
        <v>49.501836758742527</v>
      </c>
      <c r="CD19" s="30"/>
      <c r="CE19" s="30">
        <f t="shared" si="62"/>
        <v>62.228953074416481</v>
      </c>
      <c r="CF19" s="30">
        <f t="shared" si="63"/>
        <v>0.50265482457436683</v>
      </c>
      <c r="CG19" s="30">
        <f t="shared" si="35"/>
        <v>54.531647271247287</v>
      </c>
      <c r="CH19" s="30">
        <f t="shared" si="36"/>
        <v>77.649170482871753</v>
      </c>
      <c r="CI19" s="30"/>
      <c r="CJ19" s="30"/>
      <c r="CK19" s="30"/>
      <c r="CL19" s="30">
        <f t="shared" si="64"/>
        <v>73.906548693874896</v>
      </c>
      <c r="CM19" s="30">
        <f t="shared" si="65"/>
        <v>0.50265482457436683</v>
      </c>
      <c r="CN19" s="30">
        <f t="shared" si="37"/>
        <v>64.764802319429648</v>
      </c>
      <c r="CO19" s="30">
        <f t="shared" si="38"/>
        <v>92.532307418942267</v>
      </c>
      <c r="CP19" s="30" t="str">
        <f t="shared" si="4"/>
        <v/>
      </c>
      <c r="CQ19" s="30" t="str">
        <f t="shared" si="5"/>
        <v/>
      </c>
    </row>
    <row r="20" spans="1:95" x14ac:dyDescent="0.25">
      <c r="A20" s="21">
        <v>12</v>
      </c>
      <c r="B20" s="17" t="s">
        <v>131</v>
      </c>
      <c r="C20" s="16" t="s">
        <v>132</v>
      </c>
      <c r="D20" s="16" t="s">
        <v>139</v>
      </c>
      <c r="E20" s="32">
        <v>297.75000000000006</v>
      </c>
      <c r="F20" s="1" t="s">
        <v>477</v>
      </c>
      <c r="G20" s="3">
        <v>5.1967178478131162</v>
      </c>
      <c r="H20" s="3">
        <v>0.15533430342749532</v>
      </c>
      <c r="I20" s="3">
        <f t="shared" si="66"/>
        <v>0.70773101168370056</v>
      </c>
      <c r="J20" s="3">
        <f t="shared" si="39"/>
        <v>34.223641789021435</v>
      </c>
      <c r="K20" s="3">
        <f t="shared" si="67"/>
        <v>5.1967178478131162</v>
      </c>
      <c r="L20" s="36">
        <f t="shared" si="68"/>
        <v>15.93502455537365</v>
      </c>
      <c r="M20" s="36">
        <f t="shared" si="69"/>
        <v>-30.287499892247514</v>
      </c>
      <c r="O20" s="30">
        <f t="shared" si="40"/>
        <v>43.617644162318854</v>
      </c>
      <c r="P20" s="12">
        <f t="shared" si="41"/>
        <v>-1.6273449945595133</v>
      </c>
      <c r="Q20" s="30">
        <f t="shared" si="6"/>
        <v>-93.240000000000023</v>
      </c>
      <c r="R20" s="47">
        <f t="shared" si="7"/>
        <v>-2.465205325612712</v>
      </c>
      <c r="S20" s="47">
        <f t="shared" si="8"/>
        <v>-60.940418542198174</v>
      </c>
      <c r="T20" s="47">
        <f t="shared" si="9"/>
        <v>60.990260283062575</v>
      </c>
      <c r="U20" s="12">
        <f t="shared" si="42"/>
        <v>-1.5303656570055535</v>
      </c>
      <c r="V20" s="51">
        <f t="shared" si="10"/>
        <v>-1.5303656570055535</v>
      </c>
      <c r="W20" s="47">
        <f t="shared" si="11"/>
        <v>-1.5303656570055535</v>
      </c>
      <c r="X20" s="51">
        <f t="shared" si="12"/>
        <v>4.7528196501740325</v>
      </c>
      <c r="Y20" s="51">
        <f t="shared" si="13"/>
        <v>4.76</v>
      </c>
      <c r="Z20" s="47">
        <f t="shared" si="14"/>
        <v>2.4652053256127133</v>
      </c>
      <c r="AA20" s="47">
        <f t="shared" si="15"/>
        <v>-60.940418542198174</v>
      </c>
      <c r="AB20" s="47">
        <f t="shared" si="16"/>
        <v>60.990260283062575</v>
      </c>
      <c r="AC20" s="51"/>
      <c r="AD20" s="12">
        <f t="shared" si="17"/>
        <v>1.5303656570055535</v>
      </c>
      <c r="AE20" s="30">
        <f t="shared" si="18"/>
        <v>87.68349325818356</v>
      </c>
      <c r="AF20" s="43">
        <f t="shared" si="70"/>
        <v>3.5938662957831768E-2</v>
      </c>
      <c r="AG20" s="45">
        <f t="shared" si="43"/>
        <v>43093</v>
      </c>
      <c r="AH20" s="42">
        <f t="shared" si="44"/>
        <v>3</v>
      </c>
      <c r="AI20" s="45">
        <f t="shared" si="45"/>
        <v>43093</v>
      </c>
      <c r="AJ20" s="30">
        <f t="shared" si="0"/>
        <v>2.4652053256127133</v>
      </c>
      <c r="AK20" s="30">
        <f t="shared" si="1"/>
        <v>-60.940418542198174</v>
      </c>
      <c r="AL20" s="42"/>
      <c r="AM20" s="42"/>
      <c r="AO20" s="30">
        <f t="shared" si="46"/>
        <v>40</v>
      </c>
      <c r="AP20" s="30">
        <f t="shared" si="47"/>
        <v>0.56548667764616267</v>
      </c>
      <c r="AQ20" s="30">
        <f t="shared" si="19"/>
        <v>33.773117020080605</v>
      </c>
      <c r="AR20" s="30">
        <f t="shared" si="20"/>
        <v>21.433071799159862</v>
      </c>
      <c r="AS20" s="30"/>
      <c r="AT20" s="30">
        <f t="shared" si="48"/>
        <v>26.225149163881511</v>
      </c>
      <c r="AU20" s="30">
        <f t="shared" si="49"/>
        <v>0.56548667764616267</v>
      </c>
      <c r="AV20" s="30">
        <f t="shared" si="21"/>
        <v>22.142625789520984</v>
      </c>
      <c r="AW20" s="30">
        <f t="shared" si="22"/>
        <v>14.052137624328742</v>
      </c>
      <c r="AX20" s="30"/>
      <c r="AY20" s="30">
        <f t="shared" si="50"/>
        <v>61.010139160756196</v>
      </c>
      <c r="AZ20" s="30">
        <f t="shared" si="51"/>
        <v>0.56548667764616267</v>
      </c>
      <c r="BA20" s="30">
        <f t="shared" si="23"/>
        <v>51.512564232190535</v>
      </c>
      <c r="BB20" s="30">
        <f t="shared" si="24"/>
        <v>32.690867327730558</v>
      </c>
      <c r="BC20" s="30"/>
      <c r="BD20" s="30">
        <f t="shared" si="52"/>
        <v>0.42498554331150196</v>
      </c>
      <c r="BE20" s="30">
        <f t="shared" si="53"/>
        <v>0.56548667764616267</v>
      </c>
      <c r="BF20" s="30">
        <f t="shared" si="25"/>
        <v>0.35882716215254729</v>
      </c>
      <c r="BG20" s="30">
        <f t="shared" si="26"/>
        <v>18.881754406199907</v>
      </c>
      <c r="BH20" s="30"/>
      <c r="BI20" s="30">
        <f t="shared" si="54"/>
        <v>4.2676006984684678</v>
      </c>
      <c r="BJ20" s="30">
        <f t="shared" si="55"/>
        <v>0.56548667764616267</v>
      </c>
      <c r="BK20" s="30">
        <f t="shared" si="27"/>
        <v>3.6032544446088326</v>
      </c>
      <c r="BL20" s="30">
        <f t="shared" si="28"/>
        <v>21.113104873627048</v>
      </c>
      <c r="BM20" s="30"/>
      <c r="BN20" s="30">
        <f t="shared" si="56"/>
        <v>13.2554530093763</v>
      </c>
      <c r="BO20" s="30">
        <f t="shared" si="57"/>
        <v>0.56548667764616267</v>
      </c>
      <c r="BP20" s="30">
        <f t="shared" si="29"/>
        <v>11.191949140996135</v>
      </c>
      <c r="BQ20" s="30">
        <f t="shared" si="30"/>
        <v>27.411159139723694</v>
      </c>
      <c r="BR20" s="30"/>
      <c r="BS20" s="30">
        <f t="shared" si="58"/>
        <v>23.835071851884191</v>
      </c>
      <c r="BT20" s="30">
        <f t="shared" si="59"/>
        <v>0.56548667764616267</v>
      </c>
      <c r="BU20" s="30">
        <f t="shared" si="31"/>
        <v>20.124616770892853</v>
      </c>
      <c r="BV20" s="30">
        <f t="shared" si="32"/>
        <v>36.606542010373389</v>
      </c>
      <c r="BW20" s="30"/>
      <c r="BX20" s="30">
        <f t="shared" si="60"/>
        <v>38.167555765546837</v>
      </c>
      <c r="BY20" s="30">
        <f t="shared" si="61"/>
        <v>0.56548667764616267</v>
      </c>
      <c r="BZ20" s="30">
        <f t="shared" si="33"/>
        <v>32.225933181006639</v>
      </c>
      <c r="CA20" s="30">
        <f t="shared" si="34"/>
        <v>51.565675615243322</v>
      </c>
      <c r="CB20" s="30">
        <f t="shared" si="2"/>
        <v>32.225933181006639</v>
      </c>
      <c r="CC20" s="30">
        <f t="shared" si="3"/>
        <v>51.565675615243322</v>
      </c>
      <c r="CD20" s="30"/>
      <c r="CE20" s="30">
        <f t="shared" si="62"/>
        <v>62.228953074416481</v>
      </c>
      <c r="CF20" s="30">
        <f t="shared" si="63"/>
        <v>0.56548667764616267</v>
      </c>
      <c r="CG20" s="30">
        <f t="shared" si="35"/>
        <v>52.541642855484319</v>
      </c>
      <c r="CH20" s="30">
        <f t="shared" si="36"/>
        <v>81.014084184531342</v>
      </c>
      <c r="CI20" s="30"/>
      <c r="CJ20" s="30"/>
      <c r="CK20" s="30"/>
      <c r="CL20" s="30">
        <f t="shared" si="64"/>
        <v>73.906548693874896</v>
      </c>
      <c r="CM20" s="30">
        <f t="shared" si="65"/>
        <v>0.56548667764616267</v>
      </c>
      <c r="CN20" s="30">
        <f t="shared" si="37"/>
        <v>62.40136293971306</v>
      </c>
      <c r="CO20" s="30">
        <f t="shared" si="38"/>
        <v>96.528665160088849</v>
      </c>
      <c r="CP20" s="30" t="str">
        <f t="shared" si="4"/>
        <v/>
      </c>
      <c r="CQ20" s="30" t="str">
        <f t="shared" si="5"/>
        <v/>
      </c>
    </row>
    <row r="21" spans="1:95" x14ac:dyDescent="0.25">
      <c r="A21" s="21">
        <v>14</v>
      </c>
      <c r="B21" s="17" t="s">
        <v>147</v>
      </c>
      <c r="C21" s="16" t="s">
        <v>148</v>
      </c>
      <c r="D21" s="16" t="s">
        <v>154</v>
      </c>
      <c r="E21" s="32">
        <v>68.999999999999986</v>
      </c>
      <c r="F21" s="1" t="s">
        <v>478</v>
      </c>
      <c r="G21" s="3">
        <v>1.2042771838760873</v>
      </c>
      <c r="H21" s="3">
        <v>0.28797932657906439</v>
      </c>
      <c r="I21" s="3">
        <f t="shared" si="66"/>
        <v>0.64140850010791606</v>
      </c>
      <c r="J21" s="3">
        <f t="shared" si="39"/>
        <v>29.869416711348862</v>
      </c>
      <c r="K21" s="3">
        <f t="shared" si="67"/>
        <v>1.2042771838760873</v>
      </c>
      <c r="L21" s="36">
        <f t="shared" si="68"/>
        <v>10.704241620960222</v>
      </c>
      <c r="M21" s="36">
        <f t="shared" si="69"/>
        <v>27.885502792603717</v>
      </c>
      <c r="O21" s="30">
        <f t="shared" si="40"/>
        <v>43.617644162318854</v>
      </c>
      <c r="P21" s="12">
        <f t="shared" si="41"/>
        <v>-1.633628179866693</v>
      </c>
      <c r="Q21" s="30">
        <f t="shared" si="6"/>
        <v>-93.600000000000023</v>
      </c>
      <c r="R21" s="47">
        <f t="shared" si="7"/>
        <v>-2.7387745375967438</v>
      </c>
      <c r="S21" s="47">
        <f t="shared" si="8"/>
        <v>-60.924069703504927</v>
      </c>
      <c r="T21" s="47">
        <f t="shared" si="9"/>
        <v>60.98559793267026</v>
      </c>
      <c r="U21" s="12">
        <f t="shared" si="42"/>
        <v>-1.5258726718648938</v>
      </c>
      <c r="V21" s="51">
        <f t="shared" si="10"/>
        <v>-1.5258726718648938</v>
      </c>
      <c r="W21" s="47">
        <f t="shared" si="11"/>
        <v>-1.5258726718648938</v>
      </c>
      <c r="X21" s="51">
        <f t="shared" si="12"/>
        <v>4.7573126353146922</v>
      </c>
      <c r="Y21" s="51">
        <f t="shared" si="13"/>
        <v>4.76</v>
      </c>
      <c r="Z21" s="47">
        <f t="shared" si="14"/>
        <v>2.7387745375967461</v>
      </c>
      <c r="AA21" s="47">
        <f t="shared" si="15"/>
        <v>-60.924069703504927</v>
      </c>
      <c r="AB21" s="47">
        <f t="shared" si="16"/>
        <v>60.98559793267026</v>
      </c>
      <c r="AC21" s="51"/>
      <c r="AD21" s="12">
        <f t="shared" si="17"/>
        <v>1.5258726718648938</v>
      </c>
      <c r="AE21" s="30">
        <f t="shared" si="18"/>
        <v>87.426064172208768</v>
      </c>
      <c r="AF21" s="43">
        <f t="shared" si="70"/>
        <v>4.0431648098491424E-2</v>
      </c>
      <c r="AG21" s="45">
        <f t="shared" si="43"/>
        <v>43093</v>
      </c>
      <c r="AH21" s="42">
        <f t="shared" si="44"/>
        <v>3</v>
      </c>
      <c r="AI21" s="45">
        <f t="shared" si="45"/>
        <v>43093</v>
      </c>
      <c r="AJ21" s="30">
        <f t="shared" si="0"/>
        <v>2.7387745375967461</v>
      </c>
      <c r="AK21" s="30">
        <f t="shared" si="1"/>
        <v>-60.924069703504927</v>
      </c>
      <c r="AL21" s="42"/>
      <c r="AM21" s="42"/>
      <c r="AO21" s="30">
        <f t="shared" si="46"/>
        <v>40</v>
      </c>
      <c r="AP21" s="30">
        <f t="shared" si="47"/>
        <v>0.62831853071795851</v>
      </c>
      <c r="AQ21" s="30">
        <f t="shared" si="19"/>
        <v>32.360679774997898</v>
      </c>
      <c r="AR21" s="30">
        <f t="shared" si="20"/>
        <v>23.51141009169892</v>
      </c>
      <c r="AS21" s="30"/>
      <c r="AT21" s="30">
        <f t="shared" si="48"/>
        <v>26.225149163881511</v>
      </c>
      <c r="AU21" s="30">
        <f t="shared" si="49"/>
        <v>0.62831853071795851</v>
      </c>
      <c r="AV21" s="30">
        <f t="shared" si="21"/>
        <v>21.216591353598087</v>
      </c>
      <c r="AW21" s="30">
        <f t="shared" si="22"/>
        <v>15.414755917699832</v>
      </c>
      <c r="AX21" s="30"/>
      <c r="AY21" s="30">
        <f t="shared" si="50"/>
        <v>61.010139160756196</v>
      </c>
      <c r="AZ21" s="30">
        <f t="shared" si="51"/>
        <v>0.62831853071795851</v>
      </c>
      <c r="BA21" s="30">
        <f t="shared" si="23"/>
        <v>49.358239410232258</v>
      </c>
      <c r="BB21" s="30">
        <f t="shared" si="24"/>
        <v>35.860860039003967</v>
      </c>
      <c r="BC21" s="30"/>
      <c r="BD21" s="30">
        <f t="shared" si="52"/>
        <v>0.42498554331150196</v>
      </c>
      <c r="BE21" s="30">
        <f t="shared" si="53"/>
        <v>0.62831853071795851</v>
      </c>
      <c r="BF21" s="30">
        <f t="shared" si="25"/>
        <v>0.34382052690267534</v>
      </c>
      <c r="BG21" s="30">
        <f t="shared" si="26"/>
        <v>18.903835999410902</v>
      </c>
      <c r="BH21" s="30"/>
      <c r="BI21" s="30">
        <f t="shared" si="54"/>
        <v>4.2676006984684678</v>
      </c>
      <c r="BJ21" s="30">
        <f t="shared" si="55"/>
        <v>0.62831853071795851</v>
      </c>
      <c r="BK21" s="30">
        <f t="shared" si="27"/>
        <v>3.452561490267386</v>
      </c>
      <c r="BL21" s="30">
        <f t="shared" si="28"/>
        <v>21.334842822349383</v>
      </c>
      <c r="BM21" s="30"/>
      <c r="BN21" s="30">
        <f t="shared" si="56"/>
        <v>13.2554530093763</v>
      </c>
      <c r="BO21" s="30">
        <f t="shared" si="57"/>
        <v>0.62831853071795851</v>
      </c>
      <c r="BP21" s="30">
        <f t="shared" si="29"/>
        <v>10.723886752723967</v>
      </c>
      <c r="BQ21" s="30">
        <f t="shared" si="30"/>
        <v>28.099892029082167</v>
      </c>
      <c r="BR21" s="30"/>
      <c r="BS21" s="30">
        <f t="shared" si="58"/>
        <v>23.835071851884191</v>
      </c>
      <c r="BT21" s="30">
        <f t="shared" si="59"/>
        <v>0.62831853071795851</v>
      </c>
      <c r="BU21" s="30">
        <f t="shared" si="31"/>
        <v>19.282978190322261</v>
      </c>
      <c r="BV21" s="30">
        <f t="shared" si="32"/>
        <v>37.84497557375316</v>
      </c>
      <c r="BW21" s="30"/>
      <c r="BX21" s="30">
        <f t="shared" si="60"/>
        <v>38.167555765546837</v>
      </c>
      <c r="BY21" s="30">
        <f t="shared" si="61"/>
        <v>0.62831853071795851</v>
      </c>
      <c r="BZ21" s="30">
        <f t="shared" si="33"/>
        <v>30.878201248080899</v>
      </c>
      <c r="CA21" s="30">
        <f t="shared" si="34"/>
        <v>53.548802932247213</v>
      </c>
      <c r="CB21" s="30"/>
      <c r="CC21" s="30"/>
      <c r="CD21" s="30"/>
      <c r="CE21" s="30">
        <f t="shared" si="62"/>
        <v>62.228953074416481</v>
      </c>
      <c r="CF21" s="30">
        <f t="shared" si="63"/>
        <v>0.62831853071795851</v>
      </c>
      <c r="CG21" s="30">
        <f t="shared" si="35"/>
        <v>50.344280579364067</v>
      </c>
      <c r="CH21" s="30">
        <f t="shared" si="36"/>
        <v>84.247404586510754</v>
      </c>
      <c r="CI21" s="30"/>
      <c r="CJ21" s="30"/>
      <c r="CK21" s="30"/>
      <c r="CL21" s="30">
        <f t="shared" si="64"/>
        <v>73.906548693874896</v>
      </c>
      <c r="CM21" s="30">
        <f t="shared" si="65"/>
        <v>0.62831853071795851</v>
      </c>
      <c r="CN21" s="30">
        <f t="shared" si="37"/>
        <v>59.791653888944367</v>
      </c>
      <c r="CO21" s="30">
        <f t="shared" si="38"/>
        <v>100.36873541558592</v>
      </c>
      <c r="CP21" s="30" t="str">
        <f t="shared" si="4"/>
        <v/>
      </c>
      <c r="CQ21" s="30" t="str">
        <f t="shared" si="5"/>
        <v/>
      </c>
    </row>
    <row r="22" spans="1:95" x14ac:dyDescent="0.25">
      <c r="A22" s="21">
        <v>46</v>
      </c>
      <c r="B22" s="17" t="s">
        <v>362</v>
      </c>
      <c r="C22" s="16" t="s">
        <v>363</v>
      </c>
      <c r="D22" s="16" t="s">
        <v>368</v>
      </c>
      <c r="E22" s="32">
        <v>38</v>
      </c>
      <c r="F22" s="1" t="s">
        <v>489</v>
      </c>
      <c r="G22" s="3">
        <v>0.66322511575784515</v>
      </c>
      <c r="H22" s="3">
        <v>1.5585790220309361</v>
      </c>
      <c r="I22" s="3">
        <f t="shared" si="66"/>
        <v>6.1086523819802174E-3</v>
      </c>
      <c r="J22" s="3">
        <f t="shared" si="39"/>
        <v>0.24434913463438895</v>
      </c>
      <c r="K22" s="3">
        <f t="shared" si="67"/>
        <v>0.66322511575784515</v>
      </c>
      <c r="L22" s="36">
        <f t="shared" ref="L22:L26" si="71">J22*COS(K22)</f>
        <v>0.19254974572639522</v>
      </c>
      <c r="M22" s="36">
        <f t="shared" ref="M22:M26" si="72">J22*SIN(K22)</f>
        <v>0.1504363487235558</v>
      </c>
      <c r="O22" s="30">
        <f t="shared" si="40"/>
        <v>43.617644162318854</v>
      </c>
      <c r="P22" s="12">
        <f t="shared" si="41"/>
        <v>-1.6399113651738726</v>
      </c>
      <c r="Q22" s="30">
        <f t="shared" si="6"/>
        <v>-93.960000000000036</v>
      </c>
      <c r="R22" s="47">
        <f t="shared" si="7"/>
        <v>-3.0122356274515649</v>
      </c>
      <c r="S22" s="47">
        <f t="shared" si="8"/>
        <v>-60.906002312780316</v>
      </c>
      <c r="T22" s="47">
        <f t="shared" si="9"/>
        <v>60.980445072167932</v>
      </c>
      <c r="U22" s="12">
        <f t="shared" si="42"/>
        <v>-1.5213794692084335</v>
      </c>
      <c r="V22" s="51">
        <f t="shared" si="10"/>
        <v>-1.5213794692084335</v>
      </c>
      <c r="W22" s="47">
        <f t="shared" si="11"/>
        <v>-1.5213794692084335</v>
      </c>
      <c r="X22" s="51">
        <f t="shared" si="12"/>
        <v>4.7618058379711528</v>
      </c>
      <c r="Y22" s="51">
        <f t="shared" si="13"/>
        <v>4.7699999999999996</v>
      </c>
      <c r="Z22" s="47">
        <f t="shared" si="14"/>
        <v>3.0122356274515663</v>
      </c>
      <c r="AA22" s="47">
        <f t="shared" si="15"/>
        <v>-60.906002312780323</v>
      </c>
      <c r="AB22" s="47">
        <f t="shared" si="16"/>
        <v>60.980445072167939</v>
      </c>
      <c r="AC22" s="51"/>
      <c r="AD22" s="12">
        <f t="shared" si="17"/>
        <v>1.5213794692084335</v>
      </c>
      <c r="AE22" s="30">
        <f t="shared" si="18"/>
        <v>87.168622623496617</v>
      </c>
      <c r="AF22" s="43">
        <f t="shared" si="70"/>
        <v>4.4924850754951784E-2</v>
      </c>
      <c r="AG22" s="45">
        <f t="shared" si="43"/>
        <v>43093</v>
      </c>
      <c r="AH22" s="42">
        <f t="shared" si="44"/>
        <v>3</v>
      </c>
      <c r="AI22" s="45">
        <f t="shared" si="45"/>
        <v>43093</v>
      </c>
      <c r="AJ22" s="30">
        <f t="shared" si="0"/>
        <v>3.0122356274515663</v>
      </c>
      <c r="AK22" s="30">
        <f t="shared" si="1"/>
        <v>-60.906002312780323</v>
      </c>
      <c r="AL22" s="42"/>
      <c r="AM22" s="42"/>
      <c r="AO22" s="30">
        <f t="shared" si="46"/>
        <v>40</v>
      </c>
      <c r="AP22" s="30">
        <f t="shared" si="47"/>
        <v>0.69115038378975435</v>
      </c>
      <c r="AQ22" s="30">
        <f t="shared" si="19"/>
        <v>30.820529711031575</v>
      </c>
      <c r="AR22" s="30">
        <f t="shared" si="20"/>
        <v>25.496959589947586</v>
      </c>
      <c r="AS22" s="30"/>
      <c r="AT22" s="30">
        <f t="shared" si="48"/>
        <v>26.225149163881511</v>
      </c>
      <c r="AU22" s="30">
        <f t="shared" si="49"/>
        <v>0.69115038378975435</v>
      </c>
      <c r="AV22" s="30">
        <f t="shared" si="21"/>
        <v>20.206824724541125</v>
      </c>
      <c r="AW22" s="30">
        <f t="shared" si="22"/>
        <v>16.716539211795865</v>
      </c>
      <c r="AX22" s="30"/>
      <c r="AY22" s="30">
        <f t="shared" si="50"/>
        <v>61.010139160756196</v>
      </c>
      <c r="AZ22" s="30">
        <f t="shared" si="51"/>
        <v>0.69115038378975435</v>
      </c>
      <c r="BA22" s="30">
        <f t="shared" si="23"/>
        <v>47.009120166956436</v>
      </c>
      <c r="BB22" s="30">
        <f t="shared" si="24"/>
        <v>38.889326318971989</v>
      </c>
      <c r="BC22" s="30"/>
      <c r="BD22" s="30">
        <f t="shared" si="52"/>
        <v>0.42498554331150196</v>
      </c>
      <c r="BE22" s="30">
        <f t="shared" si="53"/>
        <v>0.69115038378975435</v>
      </c>
      <c r="BF22" s="30">
        <f t="shared" si="25"/>
        <v>0.32745698910977605</v>
      </c>
      <c r="BG22" s="30">
        <f t="shared" si="26"/>
        <v>18.924931745218029</v>
      </c>
      <c r="BH22" s="30"/>
      <c r="BI22" s="30">
        <f t="shared" si="54"/>
        <v>4.2676006984684678</v>
      </c>
      <c r="BJ22" s="30">
        <f t="shared" si="55"/>
        <v>0.69115038378975435</v>
      </c>
      <c r="BK22" s="30">
        <f t="shared" si="27"/>
        <v>3.2882428530491628</v>
      </c>
      <c r="BL22" s="30">
        <f t="shared" si="28"/>
        <v>21.546681132988628</v>
      </c>
      <c r="BM22" s="30"/>
      <c r="BN22" s="30">
        <f t="shared" si="56"/>
        <v>13.2554530093763</v>
      </c>
      <c r="BO22" s="30">
        <f t="shared" si="57"/>
        <v>0.69115038378975435</v>
      </c>
      <c r="BP22" s="30">
        <f t="shared" si="29"/>
        <v>10.213502082716628</v>
      </c>
      <c r="BQ22" s="30">
        <f t="shared" si="30"/>
        <v>28.757875980877813</v>
      </c>
      <c r="BR22" s="30"/>
      <c r="BS22" s="30">
        <f t="shared" si="58"/>
        <v>23.835071851884191</v>
      </c>
      <c r="BT22" s="30">
        <f t="shared" si="59"/>
        <v>0.69115038378975435</v>
      </c>
      <c r="BU22" s="30">
        <f t="shared" si="31"/>
        <v>18.365238504389225</v>
      </c>
      <c r="BV22" s="30">
        <f t="shared" si="32"/>
        <v>39.028118447658898</v>
      </c>
      <c r="BW22" s="30"/>
      <c r="BX22" s="30">
        <f t="shared" si="60"/>
        <v>38.167555765546837</v>
      </c>
      <c r="BY22" s="30">
        <f t="shared" si="61"/>
        <v>0.69115038378975435</v>
      </c>
      <c r="BZ22" s="30">
        <f t="shared" si="33"/>
        <v>29.408607161737269</v>
      </c>
      <c r="CA22" s="30">
        <f t="shared" si="34"/>
        <v>55.443392212238706</v>
      </c>
      <c r="CB22" s="30"/>
      <c r="CC22" s="30"/>
      <c r="CD22" s="30"/>
      <c r="CE22" s="30">
        <f t="shared" si="62"/>
        <v>62.228953074416481</v>
      </c>
      <c r="CF22" s="30">
        <f t="shared" si="63"/>
        <v>0.69115038378975435</v>
      </c>
      <c r="CG22" s="30">
        <f t="shared" si="35"/>
        <v>47.948232427911073</v>
      </c>
      <c r="CH22" s="30">
        <f t="shared" si="36"/>
        <v>87.336371250346929</v>
      </c>
      <c r="CI22" s="30"/>
      <c r="CJ22" s="30"/>
      <c r="CK22" s="30"/>
      <c r="CL22" s="30">
        <f t="shared" si="64"/>
        <v>73.906548693874896</v>
      </c>
      <c r="CM22" s="30">
        <f t="shared" si="65"/>
        <v>0.69115038378975435</v>
      </c>
      <c r="CN22" s="30">
        <f t="shared" si="37"/>
        <v>56.945974496484325</v>
      </c>
      <c r="CO22" s="30">
        <f t="shared" si="38"/>
        <v>104.03736318249625</v>
      </c>
      <c r="CP22" s="30" t="str">
        <f t="shared" si="4"/>
        <v/>
      </c>
      <c r="CQ22" s="30" t="str">
        <f t="shared" si="5"/>
        <v/>
      </c>
    </row>
    <row r="23" spans="1:95" x14ac:dyDescent="0.25">
      <c r="A23" s="21">
        <v>26</v>
      </c>
      <c r="B23" s="17" t="s">
        <v>236</v>
      </c>
      <c r="C23" s="16" t="s">
        <v>237</v>
      </c>
      <c r="D23" s="16" t="s">
        <v>242</v>
      </c>
      <c r="E23" s="32">
        <v>81.25</v>
      </c>
      <c r="F23" s="1" t="s">
        <v>505</v>
      </c>
      <c r="G23" s="3">
        <v>1.4180800172453927</v>
      </c>
      <c r="H23" s="3">
        <v>0.10995574287564275</v>
      </c>
      <c r="I23" s="3">
        <f t="shared" ref="I23:I28" si="73">(PI()/2-H23)/2</f>
        <v>0.73042029195962688</v>
      </c>
      <c r="J23" s="3">
        <f t="shared" si="39"/>
        <v>35.826988334818914</v>
      </c>
      <c r="K23" s="3">
        <f t="shared" si="67"/>
        <v>1.4180800172453927</v>
      </c>
      <c r="L23" s="36">
        <f t="shared" si="71"/>
        <v>5.4501227824793022</v>
      </c>
      <c r="M23" s="36">
        <f t="shared" si="72"/>
        <v>35.41001630611246</v>
      </c>
      <c r="O23" s="30">
        <f t="shared" si="40"/>
        <v>43.617644162318854</v>
      </c>
      <c r="P23" s="12">
        <f t="shared" si="41"/>
        <v>-1.6461945504810522</v>
      </c>
      <c r="Q23" s="30">
        <f t="shared" si="6"/>
        <v>-94.320000000000036</v>
      </c>
      <c r="R23" s="47">
        <f t="shared" si="7"/>
        <v>-3.2855777994015871</v>
      </c>
      <c r="S23" s="47">
        <f t="shared" si="8"/>
        <v>-60.886217083294</v>
      </c>
      <c r="T23" s="47">
        <f t="shared" si="9"/>
        <v>60.974801780652989</v>
      </c>
      <c r="U23" s="12">
        <f t="shared" si="42"/>
        <v>-1.5168860272367886</v>
      </c>
      <c r="V23" s="51">
        <f t="shared" si="10"/>
        <v>-1.5168860272367886</v>
      </c>
      <c r="W23" s="47">
        <f t="shared" si="11"/>
        <v>-1.5168860272367886</v>
      </c>
      <c r="X23" s="51">
        <f t="shared" si="12"/>
        <v>4.7662992799427979</v>
      </c>
      <c r="Y23" s="51">
        <f t="shared" si="13"/>
        <v>4.7699999999999996</v>
      </c>
      <c r="Z23" s="47">
        <f t="shared" si="14"/>
        <v>3.2855777994015831</v>
      </c>
      <c r="AA23" s="47">
        <f t="shared" si="15"/>
        <v>-60.886217083294</v>
      </c>
      <c r="AB23" s="47">
        <f t="shared" si="16"/>
        <v>60.974801780652989</v>
      </c>
      <c r="AC23" s="51"/>
      <c r="AD23" s="12">
        <f t="shared" si="17"/>
        <v>1.5168860272367886</v>
      </c>
      <c r="AE23" s="30">
        <f t="shared" si="18"/>
        <v>86.911167363034423</v>
      </c>
      <c r="AF23" s="43">
        <f t="shared" si="70"/>
        <v>4.9418292726596702E-2</v>
      </c>
      <c r="AG23" s="45">
        <f t="shared" si="43"/>
        <v>43093</v>
      </c>
      <c r="AH23" s="42">
        <f t="shared" si="44"/>
        <v>3</v>
      </c>
      <c r="AI23" s="45">
        <f t="shared" si="45"/>
        <v>43093</v>
      </c>
      <c r="AJ23" s="30">
        <f t="shared" si="0"/>
        <v>3.2855777994015831</v>
      </c>
      <c r="AK23" s="30">
        <f t="shared" si="1"/>
        <v>-60.886217083294</v>
      </c>
      <c r="AL23" s="42"/>
      <c r="AM23" s="42"/>
      <c r="AO23" s="30">
        <f t="shared" si="46"/>
        <v>40</v>
      </c>
      <c r="AP23" s="30">
        <f t="shared" si="47"/>
        <v>0.75398223686155019</v>
      </c>
      <c r="AQ23" s="30">
        <f t="shared" si="19"/>
        <v>29.158745096856467</v>
      </c>
      <c r="AR23" s="30">
        <f t="shared" si="20"/>
        <v>27.381884237147538</v>
      </c>
      <c r="AS23" s="30"/>
      <c r="AT23" s="30">
        <f t="shared" si="48"/>
        <v>26.225149163881511</v>
      </c>
      <c r="AU23" s="30">
        <f t="shared" si="49"/>
        <v>0.75398223686155019</v>
      </c>
      <c r="AV23" s="30">
        <f t="shared" si="21"/>
        <v>19.117310989916486</v>
      </c>
      <c r="AW23" s="30">
        <f t="shared" si="22"/>
        <v>17.952349962683254</v>
      </c>
      <c r="AX23" s="30"/>
      <c r="AY23" s="30">
        <f t="shared" si="50"/>
        <v>61.010139160756196</v>
      </c>
      <c r="AZ23" s="30">
        <f t="shared" si="51"/>
        <v>0.75398223686155019</v>
      </c>
      <c r="BA23" s="30">
        <f t="shared" si="23"/>
        <v>44.474477402805761</v>
      </c>
      <c r="BB23" s="30">
        <f t="shared" si="24"/>
        <v>41.764314194802196</v>
      </c>
      <c r="BC23" s="30"/>
      <c r="BD23" s="30">
        <f t="shared" si="52"/>
        <v>0.42498554331150196</v>
      </c>
      <c r="BE23" s="30">
        <f t="shared" si="53"/>
        <v>0.75398223686155019</v>
      </c>
      <c r="BF23" s="30">
        <f t="shared" si="25"/>
        <v>0.3098011281817285</v>
      </c>
      <c r="BG23" s="30">
        <f t="shared" si="26"/>
        <v>18.944958388350315</v>
      </c>
      <c r="BH23" s="30"/>
      <c r="BI23" s="30">
        <f t="shared" si="54"/>
        <v>4.2676006984684678</v>
      </c>
      <c r="BJ23" s="30">
        <f t="shared" si="55"/>
        <v>0.75398223686155019</v>
      </c>
      <c r="BK23" s="30">
        <f t="shared" si="27"/>
        <v>3.1109470235452168</v>
      </c>
      <c r="BL23" s="30">
        <f t="shared" si="28"/>
        <v>21.747783776512403</v>
      </c>
      <c r="BM23" s="30"/>
      <c r="BN23" s="30">
        <f t="shared" si="56"/>
        <v>13.2554530093763</v>
      </c>
      <c r="BO23" s="30">
        <f t="shared" si="57"/>
        <v>0.75398223686155019</v>
      </c>
      <c r="BP23" s="30">
        <f t="shared" si="29"/>
        <v>9.6628093860940627</v>
      </c>
      <c r="BQ23" s="30">
        <f t="shared" si="30"/>
        <v>29.382514233057165</v>
      </c>
      <c r="BR23" s="30"/>
      <c r="BS23" s="30">
        <f t="shared" si="58"/>
        <v>23.835071851884191</v>
      </c>
      <c r="BT23" s="30">
        <f t="shared" si="59"/>
        <v>0.75398223686155019</v>
      </c>
      <c r="BU23" s="30">
        <f t="shared" si="31"/>
        <v>17.375019612358741</v>
      </c>
      <c r="BV23" s="30">
        <f t="shared" si="32"/>
        <v>40.151301307693856</v>
      </c>
      <c r="BW23" s="30"/>
      <c r="BX23" s="30">
        <f t="shared" si="60"/>
        <v>38.167555765546837</v>
      </c>
      <c r="BY23" s="30">
        <f t="shared" si="61"/>
        <v>0.75398223686155019</v>
      </c>
      <c r="BZ23" s="30">
        <f t="shared" si="33"/>
        <v>27.822950738440866</v>
      </c>
      <c r="CA23" s="30">
        <f t="shared" si="34"/>
        <v>57.241966376885152</v>
      </c>
      <c r="CB23" s="30"/>
      <c r="CC23" s="30"/>
      <c r="CD23" s="30"/>
      <c r="CE23" s="30">
        <f t="shared" si="62"/>
        <v>62.228953074416481</v>
      </c>
      <c r="CF23" s="30">
        <f t="shared" si="63"/>
        <v>0.75398223686155019</v>
      </c>
      <c r="CG23" s="30">
        <f t="shared" si="35"/>
        <v>45.362954508528816</v>
      </c>
      <c r="CH23" s="30">
        <f t="shared" si="36"/>
        <v>90.26879343583235</v>
      </c>
      <c r="CI23" s="30"/>
      <c r="CJ23" s="30"/>
      <c r="CK23" s="30"/>
      <c r="CL23" s="30">
        <f t="shared" si="64"/>
        <v>73.906548693874896</v>
      </c>
      <c r="CM23" s="30">
        <f t="shared" si="65"/>
        <v>0.75398223686155019</v>
      </c>
      <c r="CN23" s="30">
        <f t="shared" si="37"/>
        <v>53.875555358827711</v>
      </c>
      <c r="CO23" s="30">
        <f t="shared" si="38"/>
        <v>107.52007006306047</v>
      </c>
      <c r="CP23" s="30" t="str">
        <f t="shared" si="4"/>
        <v/>
      </c>
      <c r="CQ23" s="30" t="str">
        <f t="shared" si="5"/>
        <v/>
      </c>
    </row>
    <row r="24" spans="1:95" x14ac:dyDescent="0.25">
      <c r="A24" s="20">
        <v>29</v>
      </c>
      <c r="B24" s="15" t="s">
        <v>257</v>
      </c>
      <c r="C24" s="14" t="s">
        <v>258</v>
      </c>
      <c r="D24" s="14" t="s">
        <v>262</v>
      </c>
      <c r="E24" s="32">
        <v>83.999999999999986</v>
      </c>
      <c r="F24" s="1" t="s">
        <v>506</v>
      </c>
      <c r="G24" s="3">
        <v>1.4660765716752369</v>
      </c>
      <c r="H24" s="3">
        <v>-2.0943951023931952E-2</v>
      </c>
      <c r="I24" s="3">
        <f t="shared" si="73"/>
        <v>0.79587013890941427</v>
      </c>
      <c r="J24" s="3">
        <f t="shared" si="39"/>
        <v>40.846655141804163</v>
      </c>
      <c r="K24" s="3">
        <f t="shared" si="67"/>
        <v>1.4660765716752369</v>
      </c>
      <c r="L24" s="36">
        <f t="shared" si="71"/>
        <v>4.269638091596585</v>
      </c>
      <c r="M24" s="36">
        <f t="shared" si="72"/>
        <v>40.6228928910813</v>
      </c>
      <c r="O24" s="30">
        <f t="shared" si="40"/>
        <v>43.617644162318854</v>
      </c>
      <c r="P24" s="12">
        <f t="shared" si="41"/>
        <v>-1.6524777357882319</v>
      </c>
      <c r="Q24" s="30">
        <f t="shared" si="6"/>
        <v>-94.680000000000035</v>
      </c>
      <c r="R24" s="47">
        <f t="shared" si="7"/>
        <v>-3.5587902623658998</v>
      </c>
      <c r="S24" s="47">
        <f t="shared" si="8"/>
        <v>-60.864714796132951</v>
      </c>
      <c r="T24" s="47">
        <f t="shared" si="9"/>
        <v>60.968668144761992</v>
      </c>
      <c r="U24" s="12">
        <f t="shared" si="42"/>
        <v>-1.5123923241369039</v>
      </c>
      <c r="V24" s="51">
        <f t="shared" si="10"/>
        <v>-1.5123923241369039</v>
      </c>
      <c r="W24" s="47">
        <f t="shared" si="11"/>
        <v>-1.5123923241369039</v>
      </c>
      <c r="X24" s="51">
        <f t="shared" si="12"/>
        <v>4.7707929830426821</v>
      </c>
      <c r="Y24" s="51">
        <f t="shared" si="13"/>
        <v>4.7799999999999994</v>
      </c>
      <c r="Z24" s="47">
        <f t="shared" si="14"/>
        <v>3.5587902623658949</v>
      </c>
      <c r="AA24" s="47">
        <f t="shared" si="15"/>
        <v>-60.864714796132951</v>
      </c>
      <c r="AB24" s="47">
        <f t="shared" si="16"/>
        <v>60.968668144761992</v>
      </c>
      <c r="AC24" s="51"/>
      <c r="AD24" s="12">
        <f t="shared" si="17"/>
        <v>1.5123923241369039</v>
      </c>
      <c r="AE24" s="30">
        <f t="shared" si="18"/>
        <v>86.653697141026186</v>
      </c>
      <c r="AF24" s="43">
        <f t="shared" si="70"/>
        <v>5.3911995826481318E-2</v>
      </c>
      <c r="AG24" s="45">
        <f t="shared" si="43"/>
        <v>43094</v>
      </c>
      <c r="AH24" s="42">
        <f t="shared" si="44"/>
        <v>4</v>
      </c>
      <c r="AI24" s="45">
        <f t="shared" si="45"/>
        <v>43094</v>
      </c>
      <c r="AJ24" s="30">
        <f t="shared" si="0"/>
        <v>3.5587902623658949</v>
      </c>
      <c r="AK24" s="30">
        <f t="shared" si="1"/>
        <v>-60.864714796132951</v>
      </c>
      <c r="AL24" s="42"/>
      <c r="AM24" s="42"/>
      <c r="AO24" s="30">
        <f t="shared" si="46"/>
        <v>40</v>
      </c>
      <c r="AP24" s="30">
        <f t="shared" si="47"/>
        <v>0.81681408993334603</v>
      </c>
      <c r="AQ24" s="30">
        <f t="shared" si="19"/>
        <v>27.381884237147553</v>
      </c>
      <c r="AR24" s="30">
        <f t="shared" si="20"/>
        <v>29.158745096856453</v>
      </c>
      <c r="AS24" s="30"/>
      <c r="AT24" s="30">
        <f t="shared" si="48"/>
        <v>26.225149163881511</v>
      </c>
      <c r="AU24" s="30">
        <f t="shared" si="49"/>
        <v>0.81681408993334603</v>
      </c>
      <c r="AV24" s="30">
        <f t="shared" si="21"/>
        <v>17.952349962683261</v>
      </c>
      <c r="AW24" s="30">
        <f t="shared" si="22"/>
        <v>19.117310989916479</v>
      </c>
      <c r="AX24" s="30"/>
      <c r="AY24" s="30">
        <f t="shared" si="50"/>
        <v>61.010139160756196</v>
      </c>
      <c r="AZ24" s="30">
        <f t="shared" si="51"/>
        <v>0.81681408993334603</v>
      </c>
      <c r="BA24" s="30">
        <f t="shared" si="23"/>
        <v>41.764314194802218</v>
      </c>
      <c r="BB24" s="30">
        <f t="shared" si="24"/>
        <v>44.474477402805739</v>
      </c>
      <c r="BC24" s="30"/>
      <c r="BD24" s="30">
        <f t="shared" si="52"/>
        <v>0.42498554331150196</v>
      </c>
      <c r="BE24" s="30">
        <f t="shared" si="53"/>
        <v>0.81681408993334603</v>
      </c>
      <c r="BF24" s="30">
        <f t="shared" si="25"/>
        <v>0.29092262373542011</v>
      </c>
      <c r="BG24" s="30">
        <f t="shared" si="26"/>
        <v>18.963836892796625</v>
      </c>
      <c r="BH24" s="30"/>
      <c r="BI24" s="30">
        <f t="shared" si="54"/>
        <v>4.2676006984684678</v>
      </c>
      <c r="BJ24" s="30">
        <f t="shared" si="55"/>
        <v>0.81681408993334603</v>
      </c>
      <c r="BK24" s="30">
        <f t="shared" si="27"/>
        <v>2.9213737073958406</v>
      </c>
      <c r="BL24" s="30">
        <f t="shared" si="28"/>
        <v>21.937357092661777</v>
      </c>
      <c r="BM24" s="30"/>
      <c r="BN24" s="30">
        <f t="shared" si="56"/>
        <v>13.2554530093763</v>
      </c>
      <c r="BO24" s="30">
        <f t="shared" si="57"/>
        <v>0.81681408993334603</v>
      </c>
      <c r="BP24" s="30">
        <f t="shared" si="29"/>
        <v>9.073981995342276</v>
      </c>
      <c r="BQ24" s="30">
        <f t="shared" si="30"/>
        <v>29.971341623808954</v>
      </c>
      <c r="BR24" s="30"/>
      <c r="BS24" s="30">
        <f t="shared" si="58"/>
        <v>23.835071851884191</v>
      </c>
      <c r="BT24" s="30">
        <f t="shared" si="59"/>
        <v>0.81681408993334603</v>
      </c>
      <c r="BU24" s="30">
        <f t="shared" si="31"/>
        <v>16.316229455809676</v>
      </c>
      <c r="BV24" s="30">
        <f t="shared" si="32"/>
        <v>41.210091464242922</v>
      </c>
      <c r="BW24" s="30"/>
      <c r="BX24" s="30">
        <f t="shared" si="60"/>
        <v>38.167555765546837</v>
      </c>
      <c r="BY24" s="30">
        <f t="shared" si="61"/>
        <v>0.81681408993334603</v>
      </c>
      <c r="BZ24" s="30">
        <f t="shared" si="33"/>
        <v>26.12748983967693</v>
      </c>
      <c r="CA24" s="30">
        <f t="shared" si="34"/>
        <v>58.937427275649085</v>
      </c>
      <c r="CB24" s="30"/>
      <c r="CC24" s="30"/>
      <c r="CD24" s="30"/>
      <c r="CE24" s="30">
        <f t="shared" si="62"/>
        <v>62.228953074416481</v>
      </c>
      <c r="CF24" s="30">
        <f t="shared" si="63"/>
        <v>0.81681408993334603</v>
      </c>
      <c r="CG24" s="30">
        <f t="shared" si="35"/>
        <v>42.598649732063983</v>
      </c>
      <c r="CH24" s="30">
        <f t="shared" si="36"/>
        <v>93.033098212297176</v>
      </c>
      <c r="CI24" s="30"/>
      <c r="CJ24" s="30"/>
      <c r="CK24" s="30"/>
      <c r="CL24" s="30">
        <f t="shared" si="64"/>
        <v>73.906548693874896</v>
      </c>
      <c r="CM24" s="30">
        <f t="shared" si="65"/>
        <v>0.81681408993334603</v>
      </c>
      <c r="CN24" s="30">
        <f t="shared" si="37"/>
        <v>50.592514017569776</v>
      </c>
      <c r="CO24" s="30">
        <f t="shared" si="38"/>
        <v>110.8031114043184</v>
      </c>
      <c r="CP24" s="30" t="str">
        <f t="shared" si="4"/>
        <v/>
      </c>
      <c r="CQ24" s="30" t="str">
        <f t="shared" si="5"/>
        <v/>
      </c>
    </row>
    <row r="25" spans="1:95" x14ac:dyDescent="0.25">
      <c r="A25" s="20">
        <v>31</v>
      </c>
      <c r="B25" s="15" t="s">
        <v>270</v>
      </c>
      <c r="C25" s="14" t="s">
        <v>271</v>
      </c>
      <c r="D25" s="14" t="s">
        <v>275</v>
      </c>
      <c r="E25" s="32">
        <v>85.25</v>
      </c>
      <c r="F25" s="1" t="s">
        <v>487</v>
      </c>
      <c r="G25" s="3">
        <v>1.487893187325166</v>
      </c>
      <c r="H25" s="3">
        <v>-3.3161255787892259E-2</v>
      </c>
      <c r="I25" s="3">
        <f t="shared" si="73"/>
        <v>0.80197879129139438</v>
      </c>
      <c r="J25" s="3">
        <f t="shared" si="39"/>
        <v>41.348940123646265</v>
      </c>
      <c r="K25" s="3">
        <f t="shared" si="67"/>
        <v>1.487893187325166</v>
      </c>
      <c r="L25" s="36">
        <f>J25*COS(K25)</f>
        <v>3.4240316141686127</v>
      </c>
      <c r="M25" s="36">
        <f t="shared" si="72"/>
        <v>41.206927292071391</v>
      </c>
      <c r="O25" s="30">
        <f t="shared" si="40"/>
        <v>43.617644162318854</v>
      </c>
      <c r="P25" s="12">
        <f t="shared" si="41"/>
        <v>-1.6587609210954115</v>
      </c>
      <c r="Q25" s="30">
        <f t="shared" si="6"/>
        <v>-95.040000000000035</v>
      </c>
      <c r="R25" s="47">
        <f t="shared" si="7"/>
        <v>-3.8318622303842793</v>
      </c>
      <c r="S25" s="47">
        <f t="shared" si="8"/>
        <v>-60.841496300170647</v>
      </c>
      <c r="T25" s="47">
        <f t="shared" si="9"/>
        <v>60.962044258672329</v>
      </c>
      <c r="U25" s="12">
        <f t="shared" si="42"/>
        <v>-1.5078983380808051</v>
      </c>
      <c r="V25" s="51">
        <f t="shared" si="10"/>
        <v>-1.5078983380808051</v>
      </c>
      <c r="W25" s="47">
        <f t="shared" si="11"/>
        <v>-1.5078983380808051</v>
      </c>
      <c r="X25" s="51">
        <f t="shared" si="12"/>
        <v>4.7752869690987811</v>
      </c>
      <c r="Y25" s="51">
        <f t="shared" si="13"/>
        <v>4.7799999999999994</v>
      </c>
      <c r="Z25" s="47">
        <f t="shared" si="14"/>
        <v>3.8318622303842749</v>
      </c>
      <c r="AA25" s="47">
        <f t="shared" si="15"/>
        <v>-60.841496300170647</v>
      </c>
      <c r="AB25" s="47">
        <f t="shared" si="16"/>
        <v>60.962044258672329</v>
      </c>
      <c r="AC25" s="51"/>
      <c r="AD25" s="12">
        <f t="shared" si="17"/>
        <v>1.5078983380808051</v>
      </c>
      <c r="AE25" s="30">
        <f t="shared" si="18"/>
        <v>86.396210706821066</v>
      </c>
      <c r="AF25" s="43">
        <f t="shared" si="70"/>
        <v>5.8405981882580171E-2</v>
      </c>
      <c r="AG25" s="45">
        <f t="shared" si="43"/>
        <v>43094</v>
      </c>
      <c r="AH25" s="42">
        <f t="shared" si="44"/>
        <v>4</v>
      </c>
      <c r="AI25" s="45">
        <f t="shared" si="45"/>
        <v>43094</v>
      </c>
      <c r="AJ25" s="30">
        <f t="shared" si="0"/>
        <v>3.8318622303842749</v>
      </c>
      <c r="AK25" s="30">
        <f t="shared" si="1"/>
        <v>-60.841496300170647</v>
      </c>
      <c r="AL25" s="42"/>
      <c r="AM25" s="42"/>
      <c r="AO25" s="30">
        <f t="shared" si="46"/>
        <v>40</v>
      </c>
      <c r="AP25" s="30">
        <f t="shared" si="47"/>
        <v>0.87964594300514187</v>
      </c>
      <c r="AQ25" s="30">
        <f t="shared" si="19"/>
        <v>25.496959589947593</v>
      </c>
      <c r="AR25" s="30">
        <f t="shared" si="20"/>
        <v>30.820529711031561</v>
      </c>
      <c r="AS25" s="30"/>
      <c r="AT25" s="30">
        <f t="shared" si="48"/>
        <v>26.225149163881511</v>
      </c>
      <c r="AU25" s="30">
        <f t="shared" si="49"/>
        <v>0.87964594300514187</v>
      </c>
      <c r="AV25" s="30">
        <f t="shared" si="21"/>
        <v>16.716539211795872</v>
      </c>
      <c r="AW25" s="30">
        <f t="shared" si="22"/>
        <v>20.206824724541114</v>
      </c>
      <c r="AX25" s="30"/>
      <c r="AY25" s="30">
        <f t="shared" si="50"/>
        <v>61.010139160756196</v>
      </c>
      <c r="AZ25" s="30">
        <f t="shared" si="51"/>
        <v>0.87964594300514187</v>
      </c>
      <c r="BA25" s="30">
        <f t="shared" si="23"/>
        <v>38.889326318971996</v>
      </c>
      <c r="BB25" s="30">
        <f t="shared" si="24"/>
        <v>47.009120166956414</v>
      </c>
      <c r="BC25" s="30"/>
      <c r="BD25" s="30">
        <f t="shared" si="52"/>
        <v>0.42498554331150196</v>
      </c>
      <c r="BE25" s="30">
        <f t="shared" si="53"/>
        <v>0.87964594300514187</v>
      </c>
      <c r="BF25" s="30">
        <f t="shared" si="25"/>
        <v>0.27089598060313219</v>
      </c>
      <c r="BG25" s="30">
        <f t="shared" si="26"/>
        <v>18.981492753724673</v>
      </c>
      <c r="BH25" s="30"/>
      <c r="BI25" s="30">
        <f t="shared" si="54"/>
        <v>4.2676006984684678</v>
      </c>
      <c r="BJ25" s="30">
        <f t="shared" si="55"/>
        <v>0.87964594300514187</v>
      </c>
      <c r="BK25" s="30">
        <f t="shared" si="27"/>
        <v>2.7202710638720662</v>
      </c>
      <c r="BL25" s="30">
        <f t="shared" si="28"/>
        <v>22.114652922165725</v>
      </c>
      <c r="BM25" s="30"/>
      <c r="BN25" s="30">
        <f t="shared" si="56"/>
        <v>13.2554530093763</v>
      </c>
      <c r="BO25" s="30">
        <f t="shared" si="57"/>
        <v>0.87964594300514187</v>
      </c>
      <c r="BP25" s="30">
        <f t="shared" si="29"/>
        <v>8.4493437431629186</v>
      </c>
      <c r="BQ25" s="30">
        <f t="shared" si="30"/>
        <v>30.522034320431523</v>
      </c>
      <c r="BR25" s="30"/>
      <c r="BS25" s="30">
        <f t="shared" si="58"/>
        <v>23.835071851884191</v>
      </c>
      <c r="BT25" s="30">
        <f t="shared" si="59"/>
        <v>0.87964594300514187</v>
      </c>
      <c r="BU25" s="30">
        <f t="shared" si="31"/>
        <v>15.193046595774714</v>
      </c>
      <c r="BV25" s="30">
        <f t="shared" si="32"/>
        <v>42.200310356273405</v>
      </c>
      <c r="BW25" s="30"/>
      <c r="BX25" s="30">
        <f t="shared" si="60"/>
        <v>38.167555765546837</v>
      </c>
      <c r="BY25" s="30">
        <f t="shared" si="61"/>
        <v>0.87964594300514187</v>
      </c>
      <c r="BZ25" s="30">
        <f t="shared" si="33"/>
        <v>24.328915675030476</v>
      </c>
      <c r="CA25" s="30">
        <f t="shared" si="34"/>
        <v>60.523083698945491</v>
      </c>
      <c r="CB25" s="30"/>
      <c r="CC25" s="30"/>
      <c r="CD25" s="30"/>
      <c r="CE25" s="30">
        <f t="shared" si="62"/>
        <v>62.228953074416481</v>
      </c>
      <c r="CF25" s="30">
        <f t="shared" si="63"/>
        <v>0.87964594300514187</v>
      </c>
      <c r="CG25" s="30">
        <f t="shared" si="35"/>
        <v>39.666227546578554</v>
      </c>
      <c r="CH25" s="30">
        <f t="shared" si="36"/>
        <v>95.61837613167944</v>
      </c>
      <c r="CI25" s="30"/>
      <c r="CJ25" s="30"/>
      <c r="CK25" s="30"/>
      <c r="CL25" s="30">
        <f t="shared" si="64"/>
        <v>73.906548693874896</v>
      </c>
      <c r="CM25" s="30">
        <f t="shared" si="65"/>
        <v>0.87964594300514187</v>
      </c>
      <c r="CN25" s="30">
        <f t="shared" si="37"/>
        <v>47.109807137005561</v>
      </c>
      <c r="CO25" s="30">
        <f t="shared" si="38"/>
        <v>113.87353054197501</v>
      </c>
      <c r="CP25" s="30" t="str">
        <f t="shared" si="4"/>
        <v/>
      </c>
      <c r="CQ25" s="30" t="str">
        <f t="shared" si="5"/>
        <v/>
      </c>
    </row>
    <row r="26" spans="1:95" ht="15.75" thickBot="1" x14ac:dyDescent="0.3">
      <c r="A26" s="27">
        <v>73</v>
      </c>
      <c r="B26" s="28" t="s">
        <v>407</v>
      </c>
      <c r="C26" s="29" t="s">
        <v>408</v>
      </c>
      <c r="D26" s="29" t="s">
        <v>412</v>
      </c>
      <c r="E26" s="32">
        <v>83</v>
      </c>
      <c r="F26" s="1" t="s">
        <v>492</v>
      </c>
      <c r="G26" s="3">
        <v>1.44862327915529</v>
      </c>
      <c r="H26" s="3">
        <v>-5.2359877559829881E-3</v>
      </c>
      <c r="I26" s="3">
        <f>(PI()/2-H26)/2</f>
        <v>0.78801615727543972</v>
      </c>
      <c r="J26" s="3">
        <f t="shared" si="39"/>
        <v>40.209989741847131</v>
      </c>
      <c r="K26" s="3">
        <f>G26+$D$8-$I$10</f>
        <v>1.44862327915529</v>
      </c>
      <c r="L26" s="36">
        <f t="shared" si="71"/>
        <v>4.9003650481667673</v>
      </c>
      <c r="M26" s="36">
        <f t="shared" si="72"/>
        <v>39.910270575807388</v>
      </c>
      <c r="O26" s="30">
        <f t="shared" si="40"/>
        <v>43.617644162318854</v>
      </c>
      <c r="P26" s="12">
        <f t="shared" si="41"/>
        <v>-1.6650441064025912</v>
      </c>
      <c r="Q26" s="30">
        <f t="shared" si="6"/>
        <v>-95.400000000000048</v>
      </c>
      <c r="R26" s="47">
        <f t="shared" si="7"/>
        <v>-4.1047829230430013</v>
      </c>
      <c r="S26" s="47">
        <f t="shared" si="8"/>
        <v>-60.816562512033563</v>
      </c>
      <c r="T26" s="47">
        <f t="shared" si="9"/>
        <v>60.954930224104039</v>
      </c>
      <c r="U26" s="12">
        <f t="shared" si="42"/>
        <v>-1.5034040472243475</v>
      </c>
      <c r="V26" s="51">
        <f t="shared" si="10"/>
        <v>-1.5034040472243475</v>
      </c>
      <c r="W26" s="47">
        <f t="shared" si="11"/>
        <v>-1.5034040472243475</v>
      </c>
      <c r="X26" s="51">
        <f t="shared" si="12"/>
        <v>4.7797812599552385</v>
      </c>
      <c r="Y26" s="51">
        <f t="shared" si="13"/>
        <v>4.7799999999999994</v>
      </c>
      <c r="Z26" s="47">
        <f t="shared" si="14"/>
        <v>4.1047829230430048</v>
      </c>
      <c r="AA26" s="47">
        <f t="shared" si="15"/>
        <v>-60.816562512033563</v>
      </c>
      <c r="AB26" s="47">
        <f t="shared" si="16"/>
        <v>60.954930224104039</v>
      </c>
      <c r="AC26" s="51"/>
      <c r="AD26" s="12">
        <f t="shared" si="17"/>
        <v>1.5034040472243475</v>
      </c>
      <c r="AE26" s="30">
        <f t="shared" si="18"/>
        <v>86.138706808841818</v>
      </c>
      <c r="AF26" s="43">
        <f t="shared" si="70"/>
        <v>6.2900272739037755E-2</v>
      </c>
      <c r="AG26" s="45">
        <f t="shared" si="43"/>
        <v>43094</v>
      </c>
      <c r="AH26" s="42">
        <f t="shared" si="44"/>
        <v>4</v>
      </c>
      <c r="AI26" s="45">
        <f t="shared" si="45"/>
        <v>43094</v>
      </c>
      <c r="AJ26" s="30">
        <f t="shared" si="0"/>
        <v>4.1047829230430048</v>
      </c>
      <c r="AK26" s="30">
        <f t="shared" si="1"/>
        <v>-60.816562512033563</v>
      </c>
      <c r="AL26" s="42"/>
      <c r="AM26" s="42"/>
      <c r="AO26" s="30">
        <f t="shared" si="46"/>
        <v>40</v>
      </c>
      <c r="AP26" s="30">
        <f t="shared" si="47"/>
        <v>0.94247779607693771</v>
      </c>
      <c r="AQ26" s="30">
        <f t="shared" si="19"/>
        <v>23.511410091698934</v>
      </c>
      <c r="AR26" s="30">
        <f t="shared" si="20"/>
        <v>32.360679774997891</v>
      </c>
      <c r="AS26" s="30"/>
      <c r="AT26" s="30">
        <f t="shared" si="48"/>
        <v>26.225149163881511</v>
      </c>
      <c r="AU26" s="30">
        <f t="shared" si="49"/>
        <v>0.94247779607693771</v>
      </c>
      <c r="AV26" s="30">
        <f t="shared" si="21"/>
        <v>15.414755917699841</v>
      </c>
      <c r="AW26" s="30">
        <f t="shared" si="22"/>
        <v>21.21659135359808</v>
      </c>
      <c r="AX26" s="30"/>
      <c r="AY26" s="30">
        <f t="shared" si="50"/>
        <v>61.010139160756196</v>
      </c>
      <c r="AZ26" s="30">
        <f t="shared" si="51"/>
        <v>0.94247779607693771</v>
      </c>
      <c r="BA26" s="30">
        <f t="shared" si="23"/>
        <v>35.860860039003988</v>
      </c>
      <c r="BB26" s="30">
        <f t="shared" si="24"/>
        <v>49.358239410232244</v>
      </c>
      <c r="BC26" s="30"/>
      <c r="BD26" s="30">
        <f t="shared" si="52"/>
        <v>0.42498554331150196</v>
      </c>
      <c r="BE26" s="30">
        <f t="shared" si="53"/>
        <v>0.94247779607693771</v>
      </c>
      <c r="BF26" s="30">
        <f t="shared" si="25"/>
        <v>0.24980023479600505</v>
      </c>
      <c r="BG26" s="30">
        <f t="shared" si="26"/>
        <v>18.997856291517571</v>
      </c>
      <c r="BH26" s="30"/>
      <c r="BI26" s="30">
        <f t="shared" si="54"/>
        <v>4.2676006984684678</v>
      </c>
      <c r="BJ26" s="30">
        <f t="shared" si="55"/>
        <v>0.94247779607693771</v>
      </c>
      <c r="BK26" s="30">
        <f t="shared" si="27"/>
        <v>2.5084327532328237</v>
      </c>
      <c r="BL26" s="30">
        <f t="shared" si="28"/>
        <v>22.278971559383947</v>
      </c>
      <c r="BM26" s="30"/>
      <c r="BN26" s="30">
        <f t="shared" si="56"/>
        <v>13.2554530093763</v>
      </c>
      <c r="BO26" s="30">
        <f t="shared" si="57"/>
        <v>0.94247779607693771</v>
      </c>
      <c r="BP26" s="30">
        <f t="shared" si="29"/>
        <v>7.7913597913672739</v>
      </c>
      <c r="BQ26" s="30">
        <f t="shared" si="30"/>
        <v>31.03241899043886</v>
      </c>
      <c r="BR26" s="30"/>
      <c r="BS26" s="30">
        <f t="shared" si="58"/>
        <v>23.835071851884191</v>
      </c>
      <c r="BT26" s="30">
        <f t="shared" si="59"/>
        <v>0.94247779607693771</v>
      </c>
      <c r="BU26" s="30">
        <f t="shared" si="31"/>
        <v>14.00990372186898</v>
      </c>
      <c r="BV26" s="30">
        <f t="shared" si="32"/>
        <v>43.118050042206448</v>
      </c>
      <c r="BW26" s="30"/>
      <c r="BX26" s="30">
        <f t="shared" si="60"/>
        <v>38.167555765546837</v>
      </c>
      <c r="BY26" s="30">
        <f t="shared" si="61"/>
        <v>0.94247779607693771</v>
      </c>
      <c r="BZ26" s="30">
        <f t="shared" si="33"/>
        <v>22.434326395038994</v>
      </c>
      <c r="CA26" s="30">
        <f t="shared" si="34"/>
        <v>61.992677785289132</v>
      </c>
      <c r="CB26" s="30"/>
      <c r="CC26" s="30"/>
      <c r="CD26" s="30"/>
      <c r="CE26" s="30">
        <f t="shared" si="62"/>
        <v>62.228953074416481</v>
      </c>
      <c r="CF26" s="30">
        <f t="shared" si="63"/>
        <v>0.94247779607693771</v>
      </c>
      <c r="CG26" s="30">
        <f t="shared" si="35"/>
        <v>36.57726088274238</v>
      </c>
      <c r="CH26" s="30">
        <f t="shared" si="36"/>
        <v>98.014424283132442</v>
      </c>
      <c r="CI26" s="30"/>
      <c r="CJ26" s="30"/>
      <c r="CK26" s="30"/>
      <c r="CL26" s="30">
        <f t="shared" si="64"/>
        <v>73.906548693874896</v>
      </c>
      <c r="CM26" s="30">
        <f t="shared" si="65"/>
        <v>0.94247779607693771</v>
      </c>
      <c r="CN26" s="30">
        <f t="shared" si="37"/>
        <v>43.44117937009522</v>
      </c>
      <c r="CO26" s="30">
        <f t="shared" si="38"/>
        <v>116.71920993443507</v>
      </c>
      <c r="CP26" s="30" t="str">
        <f t="shared" si="4"/>
        <v/>
      </c>
      <c r="CQ26" s="30" t="str">
        <f t="shared" si="5"/>
        <v/>
      </c>
    </row>
    <row r="27" spans="1:95" x14ac:dyDescent="0.25">
      <c r="B27" t="s">
        <v>508</v>
      </c>
      <c r="C27" s="14" t="s">
        <v>509</v>
      </c>
      <c r="D27" s="14" t="s">
        <v>507</v>
      </c>
      <c r="E27" s="32">
        <v>87</v>
      </c>
      <c r="F27" s="1">
        <v>-9.67</v>
      </c>
      <c r="G27" s="3">
        <v>1.5184364492350666</v>
      </c>
      <c r="H27" s="3">
        <v>-0.16877333866785166</v>
      </c>
      <c r="I27" s="3">
        <f t="shared" si="73"/>
        <v>0.86978483273137408</v>
      </c>
      <c r="J27" s="3">
        <f t="shared" si="39"/>
        <v>47.39230064109784</v>
      </c>
      <c r="K27" s="3">
        <f t="shared" si="67"/>
        <v>1.5184364492350666</v>
      </c>
      <c r="L27" s="36">
        <f t="shared" ref="L27:L28" si="74">J27*COS(K27)</f>
        <v>2.480321372604942</v>
      </c>
      <c r="M27" s="36">
        <f t="shared" ref="M27:M29" si="75">J27*SIN(K27)</f>
        <v>47.327351140168425</v>
      </c>
      <c r="O27" s="30">
        <f t="shared" si="40"/>
        <v>43.617644162318854</v>
      </c>
      <c r="P27" s="12">
        <f t="shared" si="41"/>
        <v>-1.6713272917097708</v>
      </c>
      <c r="Q27" s="30">
        <f t="shared" si="6"/>
        <v>-95.760000000000048</v>
      </c>
      <c r="R27" s="47">
        <f t="shared" si="7"/>
        <v>-4.3775415659004366</v>
      </c>
      <c r="S27" s="47">
        <f t="shared" si="8"/>
        <v>-60.789914416064953</v>
      </c>
      <c r="T27" s="47">
        <f t="shared" si="9"/>
        <v>60.947326150321707</v>
      </c>
      <c r="U27" s="12">
        <f t="shared" si="42"/>
        <v>-1.4989094297059655</v>
      </c>
      <c r="V27" s="51">
        <f t="shared" si="10"/>
        <v>-1.4989094297059655</v>
      </c>
      <c r="W27" s="47">
        <f t="shared" si="11"/>
        <v>-1.4989094297059655</v>
      </c>
      <c r="X27" s="51">
        <f t="shared" si="12"/>
        <v>4.7842758774736209</v>
      </c>
      <c r="Y27" s="51">
        <f t="shared" si="13"/>
        <v>4.79</v>
      </c>
      <c r="Z27" s="47">
        <f t="shared" si="14"/>
        <v>4.3775415659004304</v>
      </c>
      <c r="AA27" s="47">
        <f t="shared" si="15"/>
        <v>-60.78991441606496</v>
      </c>
      <c r="AB27" s="47">
        <f t="shared" si="16"/>
        <v>60.947326150321715</v>
      </c>
      <c r="AC27" s="51"/>
      <c r="AD27" s="12">
        <f t="shared" si="17"/>
        <v>1.4989094297059655</v>
      </c>
      <c r="AE27" s="30">
        <f t="shared" si="18"/>
        <v>85.881184194512969</v>
      </c>
      <c r="AF27" s="43">
        <f t="shared" si="70"/>
        <v>6.7394890257419737E-2</v>
      </c>
      <c r="AG27" s="45">
        <f t="shared" si="43"/>
        <v>43094</v>
      </c>
      <c r="AH27" s="42">
        <f t="shared" si="44"/>
        <v>4</v>
      </c>
      <c r="AI27" s="45">
        <f t="shared" si="45"/>
        <v>43094</v>
      </c>
      <c r="AJ27" s="30">
        <f t="shared" si="0"/>
        <v>4.3775415659004304</v>
      </c>
      <c r="AK27" s="30">
        <f t="shared" si="1"/>
        <v>-60.78991441606496</v>
      </c>
      <c r="AL27" s="42"/>
      <c r="AM27" s="42"/>
      <c r="AO27" s="30">
        <f t="shared" si="46"/>
        <v>40</v>
      </c>
      <c r="AP27" s="30">
        <f t="shared" si="47"/>
        <v>1.0053096491487337</v>
      </c>
      <c r="AQ27" s="30">
        <f t="shared" si="19"/>
        <v>21.433071799159869</v>
      </c>
      <c r="AR27" s="30">
        <f t="shared" si="20"/>
        <v>33.773117020080598</v>
      </c>
      <c r="AS27" s="30"/>
      <c r="AT27" s="30">
        <f t="shared" si="48"/>
        <v>26.225149163881511</v>
      </c>
      <c r="AU27" s="30">
        <f t="shared" si="49"/>
        <v>1.0053096491487337</v>
      </c>
      <c r="AV27" s="30">
        <f t="shared" si="21"/>
        <v>14.052137624328747</v>
      </c>
      <c r="AW27" s="30">
        <f t="shared" si="22"/>
        <v>22.142625789520977</v>
      </c>
      <c r="AX27" s="30"/>
      <c r="AY27" s="30">
        <f t="shared" si="50"/>
        <v>61.010139160756196</v>
      </c>
      <c r="AZ27" s="30">
        <f t="shared" si="51"/>
        <v>1.0053096491487337</v>
      </c>
      <c r="BA27" s="30">
        <f t="shared" si="23"/>
        <v>32.690867327730572</v>
      </c>
      <c r="BB27" s="30">
        <f t="shared" si="24"/>
        <v>51.51256423219052</v>
      </c>
      <c r="BC27" s="30"/>
      <c r="BD27" s="30">
        <f t="shared" si="52"/>
        <v>0.42498554331150196</v>
      </c>
      <c r="BE27" s="30">
        <f t="shared" si="53"/>
        <v>1.0053096491487337</v>
      </c>
      <c r="BF27" s="30">
        <f t="shared" si="25"/>
        <v>0.22771864158500971</v>
      </c>
      <c r="BG27" s="30">
        <f t="shared" si="26"/>
        <v>19.012862926767443</v>
      </c>
      <c r="BH27" s="30"/>
      <c r="BI27" s="30">
        <f t="shared" si="54"/>
        <v>4.2676006984684678</v>
      </c>
      <c r="BJ27" s="30">
        <f t="shared" si="55"/>
        <v>1.0053096491487337</v>
      </c>
      <c r="BK27" s="30">
        <f t="shared" si="27"/>
        <v>2.2866948045104869</v>
      </c>
      <c r="BL27" s="30">
        <f t="shared" si="28"/>
        <v>22.429664513725395</v>
      </c>
      <c r="BM27" s="30"/>
      <c r="BN27" s="30">
        <f t="shared" si="56"/>
        <v>13.2554530093763</v>
      </c>
      <c r="BO27" s="30">
        <f t="shared" si="57"/>
        <v>1.0053096491487337</v>
      </c>
      <c r="BP27" s="30">
        <f t="shared" si="29"/>
        <v>7.1026269020088</v>
      </c>
      <c r="BQ27" s="30">
        <f t="shared" si="30"/>
        <v>31.500481378711029</v>
      </c>
      <c r="BR27" s="30"/>
      <c r="BS27" s="30">
        <f t="shared" si="58"/>
        <v>23.835071851884191</v>
      </c>
      <c r="BT27" s="30">
        <f t="shared" si="59"/>
        <v>1.0053096491487337</v>
      </c>
      <c r="BU27" s="30">
        <f t="shared" si="31"/>
        <v>12.771470158489207</v>
      </c>
      <c r="BV27" s="30">
        <f t="shared" si="32"/>
        <v>43.959688622777037</v>
      </c>
      <c r="BW27" s="30"/>
      <c r="BX27" s="30">
        <f t="shared" si="60"/>
        <v>38.167555765546837</v>
      </c>
      <c r="BY27" s="30">
        <f t="shared" si="61"/>
        <v>1.0053096491487337</v>
      </c>
      <c r="BZ27" s="30">
        <f t="shared" si="33"/>
        <v>20.451199078035092</v>
      </c>
      <c r="CA27" s="30">
        <f t="shared" si="34"/>
        <v>63.340409718214872</v>
      </c>
      <c r="CB27" s="30"/>
      <c r="CC27" s="30"/>
      <c r="CD27" s="30"/>
      <c r="CE27" s="30">
        <f t="shared" si="62"/>
        <v>62.228953074416481</v>
      </c>
      <c r="CF27" s="30">
        <f t="shared" si="63"/>
        <v>1.0053096491487337</v>
      </c>
      <c r="CG27" s="30">
        <f t="shared" si="35"/>
        <v>33.343940480762967</v>
      </c>
      <c r="CH27" s="30">
        <f t="shared" si="36"/>
        <v>100.21178655925269</v>
      </c>
      <c r="CI27" s="30"/>
      <c r="CJ27" s="30"/>
      <c r="CK27" s="30"/>
      <c r="CL27" s="30">
        <f t="shared" si="64"/>
        <v>73.906548693874896</v>
      </c>
      <c r="CM27" s="30">
        <f t="shared" si="65"/>
        <v>1.0053096491487337</v>
      </c>
      <c r="CN27" s="30">
        <f t="shared" si="37"/>
        <v>39.601109114598145</v>
      </c>
      <c r="CO27" s="30">
        <f t="shared" si="38"/>
        <v>119.32891898520376</v>
      </c>
      <c r="CP27" s="30" t="str">
        <f t="shared" si="4"/>
        <v/>
      </c>
      <c r="CQ27" s="30" t="str">
        <f t="shared" si="5"/>
        <v/>
      </c>
    </row>
    <row r="28" spans="1:95" x14ac:dyDescent="0.25">
      <c r="B28" t="s">
        <v>510</v>
      </c>
      <c r="C28" s="14" t="s">
        <v>511</v>
      </c>
      <c r="D28" s="14" t="s">
        <v>512</v>
      </c>
      <c r="E28" s="37">
        <v>83.75</v>
      </c>
      <c r="F28" s="38">
        <v>9.9333333333333336</v>
      </c>
      <c r="G28" s="39">
        <v>1.4617132485452509</v>
      </c>
      <c r="H28" s="39">
        <v>0.17336937236477007</v>
      </c>
      <c r="I28" s="39">
        <f t="shared" si="73"/>
        <v>0.69871347721506327</v>
      </c>
      <c r="J28" s="39">
        <f t="shared" si="39"/>
        <v>33.603660552701015</v>
      </c>
      <c r="K28" s="3">
        <f t="shared" si="67"/>
        <v>1.4617132485452509</v>
      </c>
      <c r="L28" s="56">
        <f t="shared" si="74"/>
        <v>3.6583255079588057</v>
      </c>
      <c r="M28" s="56">
        <f t="shared" si="75"/>
        <v>33.403931759883783</v>
      </c>
      <c r="O28" s="30">
        <f t="shared" si="40"/>
        <v>43.617644162318854</v>
      </c>
      <c r="P28" s="12">
        <f t="shared" si="41"/>
        <v>-1.6776104770169504</v>
      </c>
      <c r="Q28" s="30">
        <f t="shared" si="6"/>
        <v>-96.120000000000061</v>
      </c>
      <c r="R28" s="47">
        <f t="shared" si="7"/>
        <v>-4.6501273909124015</v>
      </c>
      <c r="S28" s="47">
        <f t="shared" si="8"/>
        <v>-60.761553064286019</v>
      </c>
      <c r="T28" s="47">
        <f t="shared" si="9"/>
        <v>60.939232154136626</v>
      </c>
      <c r="U28" s="12">
        <f t="shared" si="42"/>
        <v>-1.4944144636454175</v>
      </c>
      <c r="V28" s="51">
        <f t="shared" si="10"/>
        <v>-1.4944144636454175</v>
      </c>
      <c r="W28" s="47">
        <f t="shared" si="11"/>
        <v>-1.4944144636454175</v>
      </c>
      <c r="X28" s="51">
        <f t="shared" si="12"/>
        <v>4.7887708435341683</v>
      </c>
      <c r="Y28" s="51">
        <f t="shared" si="13"/>
        <v>4.79</v>
      </c>
      <c r="Z28" s="47">
        <f t="shared" si="14"/>
        <v>4.6501273909123952</v>
      </c>
      <c r="AA28" s="47">
        <f t="shared" si="15"/>
        <v>-60.761553064286019</v>
      </c>
      <c r="AB28" s="47">
        <f t="shared" si="16"/>
        <v>60.939232154136626</v>
      </c>
      <c r="AC28" s="51"/>
      <c r="AD28" s="12">
        <f t="shared" si="17"/>
        <v>1.4944144636454175</v>
      </c>
      <c r="AE28" s="30">
        <f t="shared" si="18"/>
        <v>85.623641610189011</v>
      </c>
      <c r="AF28" s="43">
        <f t="shared" si="70"/>
        <v>7.1889856317967737E-2</v>
      </c>
      <c r="AG28" s="45">
        <f t="shared" si="43"/>
        <v>43095</v>
      </c>
      <c r="AH28" s="42">
        <f t="shared" si="44"/>
        <v>5</v>
      </c>
      <c r="AI28" s="45">
        <f t="shared" si="45"/>
        <v>43095</v>
      </c>
      <c r="AJ28" s="30">
        <f t="shared" si="0"/>
        <v>4.6501273909123952</v>
      </c>
      <c r="AK28" s="30">
        <f t="shared" si="1"/>
        <v>-60.761553064286019</v>
      </c>
      <c r="AL28" s="42"/>
      <c r="AM28" s="42"/>
      <c r="AO28" s="30">
        <f t="shared" si="46"/>
        <v>40</v>
      </c>
      <c r="AP28" s="30">
        <f t="shared" si="47"/>
        <v>1.0681415022205296</v>
      </c>
      <c r="AQ28" s="30">
        <f t="shared" si="19"/>
        <v>19.270146964068612</v>
      </c>
      <c r="AR28" s="30">
        <f t="shared" si="20"/>
        <v>35.052267201754546</v>
      </c>
      <c r="AS28" s="30"/>
      <c r="AT28" s="30">
        <f t="shared" si="48"/>
        <v>26.225149163881511</v>
      </c>
      <c r="AU28" s="30">
        <f t="shared" si="49"/>
        <v>1.0681415022205296</v>
      </c>
      <c r="AV28" s="30">
        <f t="shared" si="21"/>
        <v>12.634061963565445</v>
      </c>
      <c r="AW28" s="30">
        <f t="shared" si="22"/>
        <v>22.981273397456111</v>
      </c>
      <c r="AX28" s="30"/>
      <c r="AY28" s="30">
        <f t="shared" si="50"/>
        <v>61.010139160756196</v>
      </c>
      <c r="AZ28" s="30">
        <f t="shared" si="51"/>
        <v>1.0681415022205296</v>
      </c>
      <c r="BA28" s="30">
        <f t="shared" si="23"/>
        <v>29.391858698151239</v>
      </c>
      <c r="BB28" s="30">
        <f t="shared" si="24"/>
        <v>53.463592496976375</v>
      </c>
      <c r="BC28" s="30"/>
      <c r="BD28" s="30">
        <f t="shared" si="52"/>
        <v>0.42498554331150196</v>
      </c>
      <c r="BE28" s="30">
        <f t="shared" si="53"/>
        <v>1.0681415022205296</v>
      </c>
      <c r="BF28" s="30">
        <f t="shared" si="25"/>
        <v>0.20473834693042975</v>
      </c>
      <c r="BG28" s="30">
        <f t="shared" si="26"/>
        <v>19.026453435140837</v>
      </c>
      <c r="BH28" s="30"/>
      <c r="BI28" s="30">
        <f t="shared" si="54"/>
        <v>4.2676006984684678</v>
      </c>
      <c r="BJ28" s="30">
        <f t="shared" si="55"/>
        <v>1.0681415022205296</v>
      </c>
      <c r="BK28" s="30">
        <f t="shared" si="27"/>
        <v>2.0559323160862308</v>
      </c>
      <c r="BL28" s="30">
        <f t="shared" si="28"/>
        <v>22.566137068944339</v>
      </c>
      <c r="BM28" s="30"/>
      <c r="BN28" s="30">
        <f t="shared" si="56"/>
        <v>13.2554530093763</v>
      </c>
      <c r="BO28" s="30">
        <f t="shared" si="57"/>
        <v>1.0681415022205296</v>
      </c>
      <c r="BP28" s="30">
        <f t="shared" si="29"/>
        <v>6.3858631891496715</v>
      </c>
      <c r="BQ28" s="30">
        <f t="shared" si="30"/>
        <v>31.924374256838881</v>
      </c>
      <c r="BR28" s="30"/>
      <c r="BS28" s="30">
        <f t="shared" si="58"/>
        <v>23.835071851884191</v>
      </c>
      <c r="BT28" s="30">
        <f t="shared" si="59"/>
        <v>1.0681415022205296</v>
      </c>
      <c r="BU28" s="30">
        <f t="shared" si="31"/>
        <v>11.482633437123585</v>
      </c>
      <c r="BV28" s="30">
        <f t="shared" si="32"/>
        <v>44.721904535015767</v>
      </c>
      <c r="BW28" s="30"/>
      <c r="BX28" s="30">
        <f t="shared" si="60"/>
        <v>38.167555765546837</v>
      </c>
      <c r="BY28" s="30">
        <f t="shared" si="61"/>
        <v>1.0681415022205296</v>
      </c>
      <c r="BZ28" s="30">
        <f t="shared" si="33"/>
        <v>18.387360221534298</v>
      </c>
      <c r="CA28" s="30">
        <f t="shared" si="34"/>
        <v>64.560960615503603</v>
      </c>
      <c r="CB28" s="30"/>
      <c r="CC28" s="30"/>
      <c r="CD28" s="30"/>
      <c r="CE28" s="30">
        <f t="shared" si="62"/>
        <v>62.228953074416481</v>
      </c>
      <c r="CF28" s="30">
        <f t="shared" si="63"/>
        <v>1.0681415022205296</v>
      </c>
      <c r="CG28" s="30">
        <f t="shared" si="35"/>
        <v>29.979026779103371</v>
      </c>
      <c r="CH28" s="30">
        <f t="shared" si="36"/>
        <v>102.20179097501568</v>
      </c>
      <c r="CI28" s="30"/>
      <c r="CJ28" s="30"/>
      <c r="CK28" s="30"/>
      <c r="CL28" s="30">
        <f t="shared" si="64"/>
        <v>73.906548693874896</v>
      </c>
      <c r="CM28" s="30">
        <f t="shared" si="65"/>
        <v>1.0681415022205296</v>
      </c>
      <c r="CN28" s="30">
        <f t="shared" si="37"/>
        <v>35.604751373451563</v>
      </c>
      <c r="CO28" s="30">
        <f t="shared" si="38"/>
        <v>121.69235836492035</v>
      </c>
      <c r="CP28" s="30" t="str">
        <f t="shared" si="4"/>
        <v/>
      </c>
      <c r="CQ28" s="30" t="str">
        <f t="shared" si="5"/>
        <v/>
      </c>
    </row>
    <row r="29" spans="1:95" x14ac:dyDescent="0.25">
      <c r="B29" s="40" t="s">
        <v>516</v>
      </c>
      <c r="C29" s="40"/>
      <c r="D29" s="40"/>
      <c r="E29" s="40"/>
      <c r="F29" s="40"/>
      <c r="G29" s="40"/>
      <c r="H29" s="40"/>
      <c r="I29" s="40"/>
      <c r="J29" s="41">
        <f>$S$8</f>
        <v>-17.392494998437343</v>
      </c>
      <c r="K29" s="3">
        <f t="shared" si="67"/>
        <v>0</v>
      </c>
      <c r="L29" s="36">
        <f>J29*COS(K29)</f>
        <v>-17.392494998437343</v>
      </c>
      <c r="M29" s="36">
        <f t="shared" si="75"/>
        <v>0</v>
      </c>
      <c r="O29" s="30">
        <f t="shared" si="40"/>
        <v>43.617644162318854</v>
      </c>
      <c r="P29" s="12">
        <f t="shared" si="41"/>
        <v>-1.6838936623241301</v>
      </c>
      <c r="Q29" s="30">
        <f t="shared" si="6"/>
        <v>-96.480000000000061</v>
      </c>
      <c r="R29" s="47">
        <f t="shared" si="7"/>
        <v>-4.9225296368572664</v>
      </c>
      <c r="S29" s="47">
        <f t="shared" si="8"/>
        <v>-60.731479576354367</v>
      </c>
      <c r="T29" s="47">
        <f t="shared" si="9"/>
        <v>60.930648359909036</v>
      </c>
      <c r="U29" s="12">
        <f t="shared" si="42"/>
        <v>-1.4899191271425316</v>
      </c>
      <c r="V29" s="51">
        <f t="shared" si="10"/>
        <v>-1.4899191271425316</v>
      </c>
      <c r="W29" s="47">
        <f t="shared" si="11"/>
        <v>-1.4899191271425316</v>
      </c>
      <c r="X29" s="51">
        <f t="shared" si="12"/>
        <v>4.7932661800370546</v>
      </c>
      <c r="Y29" s="51">
        <f t="shared" si="13"/>
        <v>4.8</v>
      </c>
      <c r="Z29" s="47">
        <f t="shared" si="14"/>
        <v>4.9225296368572726</v>
      </c>
      <c r="AA29" s="47">
        <f t="shared" si="15"/>
        <v>-60.73147957635436</v>
      </c>
      <c r="AB29" s="47">
        <f t="shared" si="16"/>
        <v>60.930648359909028</v>
      </c>
      <c r="AC29" s="51"/>
      <c r="AD29" s="12">
        <f t="shared" si="17"/>
        <v>1.4899191271425316</v>
      </c>
      <c r="AE29" s="30">
        <f t="shared" si="18"/>
        <v>85.366077801082554</v>
      </c>
      <c r="AF29" s="43">
        <f t="shared" si="70"/>
        <v>7.6385192820853653E-2</v>
      </c>
      <c r="AG29" s="45">
        <f t="shared" si="43"/>
        <v>43095</v>
      </c>
      <c r="AH29" s="42">
        <f t="shared" si="44"/>
        <v>5</v>
      </c>
      <c r="AI29" s="45">
        <f t="shared" si="45"/>
        <v>43095</v>
      </c>
      <c r="AJ29" s="30">
        <f t="shared" si="0"/>
        <v>4.9225296368572726</v>
      </c>
      <c r="AK29" s="30">
        <f t="shared" si="1"/>
        <v>-60.73147957635436</v>
      </c>
      <c r="AL29" s="42"/>
      <c r="AM29" s="42"/>
      <c r="AO29" s="30">
        <f t="shared" si="46"/>
        <v>40</v>
      </c>
      <c r="AP29" s="30">
        <f t="shared" si="47"/>
        <v>1.1309733552923256</v>
      </c>
      <c r="AQ29" s="30">
        <f t="shared" si="19"/>
        <v>17.031171662602908</v>
      </c>
      <c r="AR29" s="30">
        <f t="shared" si="20"/>
        <v>36.193082098640787</v>
      </c>
      <c r="AS29" s="30"/>
      <c r="AT29" s="30">
        <f t="shared" si="48"/>
        <v>26.225149163881511</v>
      </c>
      <c r="AU29" s="30">
        <f t="shared" si="49"/>
        <v>1.1309733552923256</v>
      </c>
      <c r="AV29" s="30">
        <f t="shared" si="21"/>
        <v>11.166125432185828</v>
      </c>
      <c r="AW29" s="30">
        <f t="shared" si="22"/>
        <v>23.729224418436605</v>
      </c>
      <c r="AX29" s="30"/>
      <c r="AY29" s="30">
        <f t="shared" si="50"/>
        <v>61.010139160756196</v>
      </c>
      <c r="AZ29" s="30">
        <f t="shared" si="51"/>
        <v>1.1309733552923256</v>
      </c>
      <c r="BA29" s="30">
        <f t="shared" si="23"/>
        <v>25.976853830153271</v>
      </c>
      <c r="BB29" s="30">
        <f t="shared" si="24"/>
        <v>55.203624387368706</v>
      </c>
      <c r="BC29" s="30"/>
      <c r="BD29" s="30">
        <f t="shared" si="52"/>
        <v>0.42498554331150196</v>
      </c>
      <c r="BE29" s="30">
        <f t="shared" si="53"/>
        <v>1.1309733552923256</v>
      </c>
      <c r="BF29" s="30">
        <f t="shared" si="25"/>
        <v>0.1809500435565688</v>
      </c>
      <c r="BG29" s="30">
        <f t="shared" si="26"/>
        <v>19.038574181110114</v>
      </c>
      <c r="BH29" s="30"/>
      <c r="BI29" s="30">
        <f t="shared" si="54"/>
        <v>4.2676006984684678</v>
      </c>
      <c r="BJ29" s="30">
        <f t="shared" si="55"/>
        <v>1.1309733552923256</v>
      </c>
      <c r="BK29" s="30">
        <f t="shared" si="27"/>
        <v>1.8170560020765134</v>
      </c>
      <c r="BL29" s="30">
        <f t="shared" si="28"/>
        <v>22.687850630213713</v>
      </c>
      <c r="BM29" s="30"/>
      <c r="BN29" s="30">
        <f t="shared" si="56"/>
        <v>13.2554530093763</v>
      </c>
      <c r="BO29" s="30">
        <f t="shared" si="57"/>
        <v>1.1309733552923256</v>
      </c>
      <c r="BP29" s="30">
        <f t="shared" si="29"/>
        <v>5.6438973917063517</v>
      </c>
      <c r="BQ29" s="30">
        <f t="shared" si="30"/>
        <v>32.302424713290684</v>
      </c>
      <c r="BR29" s="30"/>
      <c r="BS29" s="30">
        <f t="shared" si="58"/>
        <v>23.835071851884191</v>
      </c>
      <c r="BT29" s="30">
        <f t="shared" si="59"/>
        <v>1.1309733552923256</v>
      </c>
      <c r="BU29" s="30">
        <f t="shared" si="31"/>
        <v>10.148480007497856</v>
      </c>
      <c r="BV29" s="30">
        <f t="shared" si="32"/>
        <v>45.401689660940349</v>
      </c>
      <c r="BW29" s="30"/>
      <c r="BX29" s="30">
        <f t="shared" si="60"/>
        <v>38.167555765546837</v>
      </c>
      <c r="BY29" s="30">
        <f t="shared" si="61"/>
        <v>1.1309733552923256</v>
      </c>
      <c r="BZ29" s="30">
        <f t="shared" si="33"/>
        <v>16.250954854624936</v>
      </c>
      <c r="CA29" s="30">
        <f t="shared" si="34"/>
        <v>65.64951352038041</v>
      </c>
      <c r="CB29" s="30"/>
      <c r="CC29" s="30"/>
      <c r="CD29" s="30"/>
      <c r="CE29" s="30">
        <f t="shared" si="62"/>
        <v>62.228953074416481</v>
      </c>
      <c r="CF29" s="30">
        <f t="shared" si="63"/>
        <v>1.1309733552923256</v>
      </c>
      <c r="CG29" s="30">
        <f t="shared" si="35"/>
        <v>26.4957995548612</v>
      </c>
      <c r="CH29" s="30">
        <f t="shared" si="36"/>
        <v>103.9765838921389</v>
      </c>
      <c r="CI29" s="30"/>
      <c r="CJ29" s="30"/>
      <c r="CK29" s="30"/>
      <c r="CL29" s="30">
        <f t="shared" si="64"/>
        <v>73.906548693874896</v>
      </c>
      <c r="CM29" s="30">
        <f t="shared" si="65"/>
        <v>1.1309733552923256</v>
      </c>
      <c r="CN29" s="30">
        <f t="shared" si="37"/>
        <v>31.467877944897598</v>
      </c>
      <c r="CO29" s="30">
        <f t="shared" si="38"/>
        <v>123.80020065810589</v>
      </c>
      <c r="CP29" s="30" t="str">
        <f t="shared" si="4"/>
        <v/>
      </c>
      <c r="CQ29" s="30" t="str">
        <f t="shared" si="5"/>
        <v/>
      </c>
    </row>
    <row r="30" spans="1:95" x14ac:dyDescent="0.25">
      <c r="B30" s="1" t="s">
        <v>522</v>
      </c>
      <c r="C30" s="1"/>
      <c r="D30" s="1"/>
      <c r="E30" s="1"/>
      <c r="F30" s="1"/>
      <c r="G30" s="1"/>
      <c r="H30" s="1"/>
      <c r="I30" s="1"/>
      <c r="J30" s="3">
        <f>VLOOKUP(ROUNDUP(K30,2),Y11:AB1011,4,FALSE)</f>
        <v>61.010139160756196</v>
      </c>
      <c r="K30" s="3">
        <f>MOD(-$I$10-PI()/2,2*PI())</f>
        <v>4.7123889803846897</v>
      </c>
      <c r="L30" s="36">
        <f>J30*COS(K30)</f>
        <v>-1.1211971658984052E-14</v>
      </c>
      <c r="M30" s="36">
        <f t="shared" ref="M30" si="76">J30*SIN(K30)</f>
        <v>-61.010139160756196</v>
      </c>
      <c r="O30" s="30">
        <f t="shared" si="40"/>
        <v>43.617644162318854</v>
      </c>
      <c r="P30" s="12">
        <f t="shared" si="41"/>
        <v>-1.6901768476313097</v>
      </c>
      <c r="Q30" s="30">
        <f t="shared" si="6"/>
        <v>-96.84000000000006</v>
      </c>
      <c r="R30" s="47">
        <f t="shared" si="7"/>
        <v>-5.1947375497607897</v>
      </c>
      <c r="S30" s="47">
        <f t="shared" si="8"/>
        <v>-60.699695139519811</v>
      </c>
      <c r="T30" s="47">
        <f t="shared" si="9"/>
        <v>60.921574899550485</v>
      </c>
      <c r="U30" s="12">
        <f t="shared" si="42"/>
        <v>-1.4854233982759482</v>
      </c>
      <c r="V30" s="51">
        <f t="shared" si="10"/>
        <v>-1.4854233982759482</v>
      </c>
      <c r="W30" s="47">
        <f t="shared" si="11"/>
        <v>-1.4854233982759482</v>
      </c>
      <c r="X30" s="51">
        <f t="shared" si="12"/>
        <v>4.7977619089036381</v>
      </c>
      <c r="Y30" s="51">
        <f t="shared" si="13"/>
        <v>4.8</v>
      </c>
      <c r="Z30" s="47">
        <f t="shared" si="14"/>
        <v>5.194737549760795</v>
      </c>
      <c r="AA30" s="47">
        <f t="shared" si="15"/>
        <v>-60.699695139519811</v>
      </c>
      <c r="AB30" s="47">
        <f t="shared" si="16"/>
        <v>60.921574899550485</v>
      </c>
      <c r="AC30" s="51"/>
      <c r="AD30" s="12">
        <f t="shared" si="17"/>
        <v>1.4854233982759482</v>
      </c>
      <c r="AE30" s="30">
        <f t="shared" si="18"/>
        <v>85.108491511192184</v>
      </c>
      <c r="AF30" s="43">
        <f t="shared" si="70"/>
        <v>8.0880921687437102E-2</v>
      </c>
      <c r="AG30" s="45">
        <f t="shared" si="43"/>
        <v>43095</v>
      </c>
      <c r="AH30" s="42">
        <f t="shared" si="44"/>
        <v>5</v>
      </c>
      <c r="AI30" s="45">
        <f t="shared" si="45"/>
        <v>43095</v>
      </c>
      <c r="AJ30" s="30">
        <f t="shared" si="0"/>
        <v>5.194737549760795</v>
      </c>
      <c r="AK30" s="30">
        <f t="shared" si="1"/>
        <v>-60.699695139519811</v>
      </c>
      <c r="AL30" s="42"/>
      <c r="AM30" s="42"/>
      <c r="AO30" s="30">
        <f t="shared" si="46"/>
        <v>40</v>
      </c>
      <c r="AP30" s="30">
        <f t="shared" si="47"/>
        <v>1.1938052083641215</v>
      </c>
      <c r="AQ30" s="30">
        <f t="shared" si="19"/>
        <v>14.724982107387115</v>
      </c>
      <c r="AR30" s="30">
        <f t="shared" si="20"/>
        <v>37.191059435530057</v>
      </c>
      <c r="AS30" s="30"/>
      <c r="AT30" s="30">
        <f t="shared" si="48"/>
        <v>26.225149163881511</v>
      </c>
      <c r="AU30" s="30">
        <f t="shared" si="49"/>
        <v>1.1938052083641215</v>
      </c>
      <c r="AV30" s="30">
        <f t="shared" si="21"/>
        <v>9.6541213050428354</v>
      </c>
      <c r="AW30" s="30">
        <f t="shared" si="22"/>
        <v>24.383527031488967</v>
      </c>
      <c r="AX30" s="30"/>
      <c r="AY30" s="30">
        <f t="shared" si="50"/>
        <v>61.010139160756196</v>
      </c>
      <c r="AZ30" s="30">
        <f t="shared" si="51"/>
        <v>1.1938052083641215</v>
      </c>
      <c r="BA30" s="30">
        <f t="shared" si="23"/>
        <v>22.459330187783323</v>
      </c>
      <c r="BB30" s="30">
        <f t="shared" si="24"/>
        <v>56.725792792441091</v>
      </c>
      <c r="BC30" s="30"/>
      <c r="BD30" s="30">
        <f t="shared" si="52"/>
        <v>0.42498554331150196</v>
      </c>
      <c r="BE30" s="30">
        <f t="shared" si="53"/>
        <v>1.1938052083641215</v>
      </c>
      <c r="BF30" s="30">
        <f t="shared" si="25"/>
        <v>0.15644761302900145</v>
      </c>
      <c r="BG30" s="30">
        <f t="shared" si="26"/>
        <v>19.049177329628375</v>
      </c>
      <c r="BH30" s="30"/>
      <c r="BI30" s="30">
        <f t="shared" si="54"/>
        <v>4.2676006984684678</v>
      </c>
      <c r="BJ30" s="30">
        <f t="shared" si="55"/>
        <v>1.1938052083641215</v>
      </c>
      <c r="BK30" s="30">
        <f t="shared" si="27"/>
        <v>1.5710085981605235</v>
      </c>
      <c r="BL30" s="30">
        <f t="shared" si="28"/>
        <v>22.794324849712822</v>
      </c>
      <c r="BM30" s="30"/>
      <c r="BN30" s="30">
        <f t="shared" si="56"/>
        <v>13.2554530093763</v>
      </c>
      <c r="BO30" s="30">
        <f t="shared" si="57"/>
        <v>1.1938052083641215</v>
      </c>
      <c r="BP30" s="30">
        <f t="shared" si="29"/>
        <v>4.8796577097094174</v>
      </c>
      <c r="BQ30" s="30">
        <f t="shared" si="30"/>
        <v>32.63314075562964</v>
      </c>
      <c r="BR30" s="30"/>
      <c r="BS30" s="30">
        <f t="shared" si="58"/>
        <v>23.835071851884191</v>
      </c>
      <c r="BT30" s="30">
        <f t="shared" si="59"/>
        <v>1.1938052083641215</v>
      </c>
      <c r="BU30" s="30">
        <f t="shared" si="31"/>
        <v>8.7742751636820238</v>
      </c>
      <c r="BV30" s="30">
        <f t="shared" si="32"/>
        <v>45.996361199223053</v>
      </c>
      <c r="BW30" s="30"/>
      <c r="BX30" s="30">
        <f t="shared" si="60"/>
        <v>38.167555765546837</v>
      </c>
      <c r="BY30" s="30">
        <f t="shared" si="61"/>
        <v>1.1938052083641215</v>
      </c>
      <c r="BZ30" s="30">
        <f t="shared" si="33"/>
        <v>14.050414393259427</v>
      </c>
      <c r="CA30" s="30">
        <f t="shared" si="34"/>
        <v>66.601772411842248</v>
      </c>
      <c r="CB30" s="30"/>
      <c r="CC30" s="30"/>
      <c r="CD30" s="30"/>
      <c r="CE30" s="30">
        <f t="shared" si="62"/>
        <v>62.228953074416481</v>
      </c>
      <c r="CF30" s="30">
        <f t="shared" si="63"/>
        <v>1.1938052083641215</v>
      </c>
      <c r="CG30" s="30">
        <f t="shared" si="35"/>
        <v>22.908005514555377</v>
      </c>
      <c r="CH30" s="30">
        <f t="shared" si="36"/>
        <v>105.52916101380424</v>
      </c>
      <c r="CI30" s="30"/>
      <c r="CJ30" s="30"/>
      <c r="CK30" s="30"/>
      <c r="CL30" s="30">
        <f t="shared" si="64"/>
        <v>73.906548693874896</v>
      </c>
      <c r="CM30" s="30">
        <f t="shared" si="65"/>
        <v>1.1938052083641215</v>
      </c>
      <c r="CN30" s="30">
        <f t="shared" si="37"/>
        <v>27.206815178401058</v>
      </c>
      <c r="CO30" s="30">
        <f t="shared" si="38"/>
        <v>125.64412717421067</v>
      </c>
      <c r="CP30" s="30" t="str">
        <f t="shared" si="4"/>
        <v/>
      </c>
      <c r="CQ30" s="30" t="str">
        <f t="shared" si="5"/>
        <v/>
      </c>
    </row>
    <row r="31" spans="1:95" x14ac:dyDescent="0.25">
      <c r="J31" s="30"/>
      <c r="O31" s="30">
        <f t="shared" si="40"/>
        <v>43.617644162318854</v>
      </c>
      <c r="P31" s="12">
        <f t="shared" si="41"/>
        <v>-1.6964600329384893</v>
      </c>
      <c r="Q31" s="30">
        <f t="shared" si="6"/>
        <v>-97.20000000000006</v>
      </c>
      <c r="R31" s="47">
        <f t="shared" si="7"/>
        <v>-5.4667403833206638</v>
      </c>
      <c r="S31" s="47">
        <f t="shared" si="8"/>
        <v>-60.666201008577481</v>
      </c>
      <c r="T31" s="47">
        <f t="shared" si="9"/>
        <v>60.912011912526388</v>
      </c>
      <c r="U31" s="12">
        <f t="shared" si="42"/>
        <v>-1.4809272551018593</v>
      </c>
      <c r="V31" s="51">
        <f t="shared" si="10"/>
        <v>-1.4809272551018593</v>
      </c>
      <c r="W31" s="47">
        <f t="shared" si="11"/>
        <v>-1.4809272551018593</v>
      </c>
      <c r="X31" s="51">
        <f t="shared" si="12"/>
        <v>4.8022580520777272</v>
      </c>
      <c r="Y31" s="51">
        <f t="shared" si="13"/>
        <v>4.8099999999999996</v>
      </c>
      <c r="Z31" s="47">
        <f t="shared" si="14"/>
        <v>5.4667403833206585</v>
      </c>
      <c r="AA31" s="47">
        <f t="shared" si="15"/>
        <v>-60.666201008577481</v>
      </c>
      <c r="AB31" s="47">
        <f t="shared" si="16"/>
        <v>60.912011912526388</v>
      </c>
      <c r="AC31" s="51"/>
      <c r="AD31" s="12">
        <f t="shared" si="17"/>
        <v>1.4809272551018593</v>
      </c>
      <c r="AE31" s="30">
        <f t="shared" si="18"/>
        <v>84.850881483230353</v>
      </c>
      <c r="AF31" s="43">
        <f t="shared" si="70"/>
        <v>8.5377064861525964E-2</v>
      </c>
      <c r="AG31" s="45">
        <f t="shared" si="43"/>
        <v>43095</v>
      </c>
      <c r="AH31" s="42">
        <f t="shared" si="44"/>
        <v>5</v>
      </c>
      <c r="AI31" s="45">
        <f t="shared" si="45"/>
        <v>43095</v>
      </c>
      <c r="AJ31" s="30">
        <f t="shared" si="0"/>
        <v>5.4667403833206585</v>
      </c>
      <c r="AK31" s="30">
        <f t="shared" si="1"/>
        <v>-60.666201008577481</v>
      </c>
      <c r="AL31" s="42"/>
      <c r="AM31" s="42"/>
      <c r="AO31" s="30">
        <f t="shared" si="46"/>
        <v>40</v>
      </c>
      <c r="AP31" s="30">
        <f t="shared" si="47"/>
        <v>1.2566370614359175</v>
      </c>
      <c r="AQ31" s="30">
        <f t="shared" si="19"/>
        <v>12.360679774997891</v>
      </c>
      <c r="AR31" s="30">
        <f t="shared" si="20"/>
        <v>38.042260651806146</v>
      </c>
      <c r="AS31" s="30"/>
      <c r="AT31" s="30">
        <f t="shared" si="48"/>
        <v>26.225149163881511</v>
      </c>
      <c r="AU31" s="30">
        <f t="shared" si="49"/>
        <v>1.2566370614359175</v>
      </c>
      <c r="AV31" s="30">
        <f t="shared" si="21"/>
        <v>8.1040167716573261</v>
      </c>
      <c r="AW31" s="30">
        <f t="shared" si="22"/>
        <v>24.941599003121912</v>
      </c>
      <c r="AX31" s="30"/>
      <c r="AY31" s="30">
        <f t="shared" si="50"/>
        <v>61.010139160756196</v>
      </c>
      <c r="AZ31" s="30">
        <f t="shared" si="51"/>
        <v>1.2566370614359175</v>
      </c>
      <c r="BA31" s="30">
        <f t="shared" si="23"/>
        <v>18.853169829854149</v>
      </c>
      <c r="BB31" s="30">
        <f t="shared" si="24"/>
        <v>58.02409040891132</v>
      </c>
      <c r="BC31" s="30"/>
      <c r="BD31" s="30">
        <f t="shared" si="52"/>
        <v>0.42498554331150196</v>
      </c>
      <c r="BE31" s="30">
        <f t="shared" si="53"/>
        <v>1.2566370614359175</v>
      </c>
      <c r="BF31" s="30">
        <f t="shared" si="25"/>
        <v>0.1313277552469243</v>
      </c>
      <c r="BG31" s="30">
        <f t="shared" si="26"/>
        <v>19.058221034912535</v>
      </c>
      <c r="BH31" s="30"/>
      <c r="BI31" s="30">
        <f t="shared" si="54"/>
        <v>4.2676006984684678</v>
      </c>
      <c r="BJ31" s="30">
        <f t="shared" si="55"/>
        <v>1.2566370614359175</v>
      </c>
      <c r="BK31" s="30">
        <f t="shared" si="27"/>
        <v>1.3187611410331517</v>
      </c>
      <c r="BL31" s="30">
        <f t="shared" si="28"/>
        <v>22.885139522340747</v>
      </c>
      <c r="BM31" s="30"/>
      <c r="BN31" s="30">
        <f t="shared" si="56"/>
        <v>13.2554530093763</v>
      </c>
      <c r="BO31" s="30">
        <f t="shared" si="57"/>
        <v>1.2566370614359175</v>
      </c>
      <c r="BP31" s="30">
        <f t="shared" si="29"/>
        <v>4.0961602480358144</v>
      </c>
      <c r="BQ31" s="30">
        <f t="shared" si="30"/>
        <v>32.915217198726431</v>
      </c>
      <c r="BR31" s="30"/>
      <c r="BS31" s="30">
        <f t="shared" si="58"/>
        <v>23.835071851884191</v>
      </c>
      <c r="BT31" s="30">
        <f t="shared" si="59"/>
        <v>1.2566370614359175</v>
      </c>
      <c r="BU31" s="30">
        <f t="shared" si="31"/>
        <v>7.3654422643801611</v>
      </c>
      <c r="BV31" s="30">
        <f t="shared" si="32"/>
        <v>46.503572252981847</v>
      </c>
      <c r="BW31" s="30"/>
      <c r="BX31" s="30">
        <f t="shared" si="60"/>
        <v>38.167555765546837</v>
      </c>
      <c r="BY31" s="30">
        <f t="shared" si="61"/>
        <v>1.2566370614359175</v>
      </c>
      <c r="BZ31" s="30">
        <f t="shared" si="33"/>
        <v>11.794423365307473</v>
      </c>
      <c r="CA31" s="30">
        <f t="shared" si="34"/>
        <v>67.413979159090218</v>
      </c>
      <c r="CB31" s="30"/>
      <c r="CC31" s="30"/>
      <c r="CD31" s="30"/>
      <c r="CE31" s="30">
        <f t="shared" si="62"/>
        <v>62.228953074416481</v>
      </c>
      <c r="CF31" s="30">
        <f t="shared" si="63"/>
        <v>1.2566370614359175</v>
      </c>
      <c r="CG31" s="30">
        <f t="shared" si="35"/>
        <v>19.229804042155816</v>
      </c>
      <c r="CH31" s="30">
        <f t="shared" si="36"/>
        <v>106.85339502741752</v>
      </c>
      <c r="CI31" s="30"/>
      <c r="CJ31" s="30"/>
      <c r="CK31" s="30"/>
      <c r="CL31" s="30">
        <f t="shared" si="64"/>
        <v>73.906548693874896</v>
      </c>
      <c r="CM31" s="30">
        <f t="shared" si="65"/>
        <v>1.2566370614359175</v>
      </c>
      <c r="CN31" s="30">
        <f t="shared" si="37"/>
        <v>22.838379542006905</v>
      </c>
      <c r="CO31" s="30">
        <f t="shared" si="38"/>
        <v>127.2168607776855</v>
      </c>
      <c r="CP31" s="30" t="str">
        <f t="shared" si="4"/>
        <v/>
      </c>
      <c r="CQ31" s="30" t="str">
        <f t="shared" si="5"/>
        <v/>
      </c>
    </row>
    <row r="32" spans="1:95" x14ac:dyDescent="0.25">
      <c r="O32" s="30">
        <f t="shared" si="40"/>
        <v>43.617644162318854</v>
      </c>
      <c r="P32" s="12">
        <f t="shared" si="41"/>
        <v>-1.702743218245669</v>
      </c>
      <c r="Q32" s="30">
        <f t="shared" si="6"/>
        <v>-97.560000000000059</v>
      </c>
      <c r="R32" s="47">
        <f t="shared" si="7"/>
        <v>-5.7385273993307626</v>
      </c>
      <c r="S32" s="47">
        <f t="shared" si="8"/>
        <v>-60.630998505818333</v>
      </c>
      <c r="T32" s="47">
        <f t="shared" si="9"/>
        <v>60.901959545858745</v>
      </c>
      <c r="U32" s="12">
        <f t="shared" si="42"/>
        <v>-1.476430675652747</v>
      </c>
      <c r="V32" s="51">
        <f t="shared" si="10"/>
        <v>-1.476430675652747</v>
      </c>
      <c r="W32" s="47">
        <f t="shared" si="11"/>
        <v>-1.476430675652747</v>
      </c>
      <c r="X32" s="51">
        <f t="shared" si="12"/>
        <v>4.8067546315268395</v>
      </c>
      <c r="Y32" s="51">
        <f t="shared" si="13"/>
        <v>4.8099999999999996</v>
      </c>
      <c r="Z32" s="47">
        <f t="shared" si="14"/>
        <v>5.7385273993307653</v>
      </c>
      <c r="AA32" s="47">
        <f t="shared" si="15"/>
        <v>-60.630998505818333</v>
      </c>
      <c r="AB32" s="47">
        <f t="shared" si="16"/>
        <v>60.901959545858745</v>
      </c>
      <c r="AC32" s="51"/>
      <c r="AD32" s="12">
        <f t="shared" si="17"/>
        <v>1.476430675652747</v>
      </c>
      <c r="AE32" s="30">
        <f t="shared" si="18"/>
        <v>84.593246458550951</v>
      </c>
      <c r="AF32" s="43">
        <f t="shared" si="70"/>
        <v>8.9873644310638268E-2</v>
      </c>
      <c r="AG32" s="45">
        <f t="shared" si="43"/>
        <v>43096</v>
      </c>
      <c r="AH32" s="42">
        <f t="shared" si="44"/>
        <v>6</v>
      </c>
      <c r="AI32" s="45">
        <f t="shared" si="45"/>
        <v>43096</v>
      </c>
      <c r="AJ32" s="30">
        <f t="shared" si="0"/>
        <v>5.7385273993307653</v>
      </c>
      <c r="AK32" s="30">
        <f t="shared" si="1"/>
        <v>-60.630998505818333</v>
      </c>
      <c r="AL32" s="42"/>
      <c r="AM32" s="42"/>
      <c r="AO32" s="30">
        <f t="shared" si="46"/>
        <v>40</v>
      </c>
      <c r="AP32" s="30">
        <f t="shared" si="47"/>
        <v>1.3194689145077134</v>
      </c>
      <c r="AQ32" s="30">
        <f t="shared" si="19"/>
        <v>9.9475954865941816</v>
      </c>
      <c r="AR32" s="30">
        <f t="shared" si="20"/>
        <v>38.74332644514525</v>
      </c>
      <c r="AS32" s="30"/>
      <c r="AT32" s="30">
        <f t="shared" si="48"/>
        <v>26.225149163881511</v>
      </c>
      <c r="AU32" s="30">
        <f t="shared" si="49"/>
        <v>1.3194689145077134</v>
      </c>
      <c r="AV32" s="30">
        <f t="shared" si="21"/>
        <v>6.5219293864471721</v>
      </c>
      <c r="AW32" s="30">
        <f t="shared" si="22"/>
        <v>25.401237878222233</v>
      </c>
      <c r="AX32" s="30"/>
      <c r="AY32" s="30">
        <f t="shared" si="50"/>
        <v>61.010139160756196</v>
      </c>
      <c r="AZ32" s="30">
        <f t="shared" si="51"/>
        <v>1.3194689145077134</v>
      </c>
      <c r="BA32" s="30">
        <f t="shared" si="23"/>
        <v>15.172604623800533</v>
      </c>
      <c r="BB32" s="30">
        <f t="shared" si="24"/>
        <v>59.09339344922293</v>
      </c>
      <c r="BC32" s="30"/>
      <c r="BD32" s="30">
        <f t="shared" si="52"/>
        <v>0.42498554331150196</v>
      </c>
      <c r="BE32" s="30">
        <f t="shared" si="53"/>
        <v>1.3194689145077134</v>
      </c>
      <c r="BF32" s="30">
        <f t="shared" si="25"/>
        <v>0.10568960681283182</v>
      </c>
      <c r="BG32" s="30">
        <f t="shared" si="26"/>
        <v>19.06566960558952</v>
      </c>
      <c r="BH32" s="30"/>
      <c r="BI32" s="30">
        <f t="shared" si="54"/>
        <v>4.2676006984684678</v>
      </c>
      <c r="BJ32" s="30">
        <f t="shared" si="55"/>
        <v>1.3194689145077134</v>
      </c>
      <c r="BK32" s="30">
        <f t="shared" si="27"/>
        <v>1.0613091361667777</v>
      </c>
      <c r="BL32" s="30">
        <f t="shared" si="28"/>
        <v>22.959936244073905</v>
      </c>
      <c r="BM32" s="30"/>
      <c r="BN32" s="30">
        <f t="shared" si="56"/>
        <v>13.2554530093763</v>
      </c>
      <c r="BO32" s="30">
        <f t="shared" si="57"/>
        <v>1.3194689145077134</v>
      </c>
      <c r="BP32" s="30">
        <f t="shared" si="29"/>
        <v>3.2964971132208238</v>
      </c>
      <c r="BQ32" s="30">
        <f t="shared" si="30"/>
        <v>33.147540815728618</v>
      </c>
      <c r="BR32" s="30"/>
      <c r="BS32" s="30">
        <f t="shared" si="58"/>
        <v>23.835071851884191</v>
      </c>
      <c r="BT32" s="30">
        <f t="shared" si="59"/>
        <v>1.3194689145077134</v>
      </c>
      <c r="BU32" s="30">
        <f t="shared" si="31"/>
        <v>5.9275413294112802</v>
      </c>
      <c r="BV32" s="30">
        <f t="shared" si="32"/>
        <v>46.921321091910237</v>
      </c>
      <c r="BW32" s="30"/>
      <c r="BX32" s="30">
        <f t="shared" si="60"/>
        <v>38.167555765546837</v>
      </c>
      <c r="BY32" s="30">
        <f t="shared" si="61"/>
        <v>1.3194689145077134</v>
      </c>
      <c r="BZ32" s="30">
        <f t="shared" si="33"/>
        <v>9.4918851366921366</v>
      </c>
      <c r="CA32" s="30">
        <f t="shared" si="34"/>
        <v>68.082928353154898</v>
      </c>
      <c r="CB32" s="30"/>
      <c r="CC32" s="30"/>
      <c r="CD32" s="30"/>
      <c r="CE32" s="30">
        <f t="shared" si="62"/>
        <v>62.228953074416481</v>
      </c>
      <c r="CF32" s="30">
        <f t="shared" si="63"/>
        <v>1.3194689145077134</v>
      </c>
      <c r="CG32" s="30">
        <f t="shared" si="35"/>
        <v>15.475711318463663</v>
      </c>
      <c r="CH32" s="30">
        <f t="shared" si="36"/>
        <v>107.94405978631195</v>
      </c>
      <c r="CI32" s="30"/>
      <c r="CJ32" s="30"/>
      <c r="CK32" s="30"/>
      <c r="CL32" s="30">
        <f t="shared" si="64"/>
        <v>73.906548693874896</v>
      </c>
      <c r="CM32" s="30">
        <f t="shared" si="65"/>
        <v>1.3194689145077134</v>
      </c>
      <c r="CN32" s="30">
        <f t="shared" si="37"/>
        <v>18.379811255423576</v>
      </c>
      <c r="CO32" s="30">
        <f t="shared" si="38"/>
        <v>128.51219460751116</v>
      </c>
      <c r="CP32" s="30" t="str">
        <f t="shared" si="4"/>
        <v/>
      </c>
      <c r="CQ32" s="30" t="str">
        <f t="shared" si="5"/>
        <v/>
      </c>
    </row>
    <row r="33" spans="2:95" x14ac:dyDescent="0.25">
      <c r="B33" t="s">
        <v>529</v>
      </c>
      <c r="O33" s="30">
        <f t="shared" si="40"/>
        <v>43.617644162318854</v>
      </c>
      <c r="P33" s="12">
        <f t="shared" si="41"/>
        <v>-1.7090264035528486</v>
      </c>
      <c r="Q33" s="30">
        <f t="shared" si="6"/>
        <v>-97.920000000000059</v>
      </c>
      <c r="R33" s="47">
        <f t="shared" si="7"/>
        <v>-6.0100878681050691</v>
      </c>
      <c r="S33" s="47">
        <f t="shared" si="8"/>
        <v>-60.594089020976888</v>
      </c>
      <c r="T33" s="47">
        <f t="shared" si="9"/>
        <v>60.891417954128933</v>
      </c>
      <c r="U33" s="12">
        <f t="shared" si="42"/>
        <v>-1.4719336379361201</v>
      </c>
      <c r="V33" s="51">
        <f t="shared" si="10"/>
        <v>-1.4719336379361201</v>
      </c>
      <c r="W33" s="47">
        <f t="shared" si="11"/>
        <v>-1.4719336379361201</v>
      </c>
      <c r="X33" s="51">
        <f t="shared" si="12"/>
        <v>4.8112516692434664</v>
      </c>
      <c r="Y33" s="51">
        <f t="shared" si="13"/>
        <v>4.8199999999999994</v>
      </c>
      <c r="Z33" s="47">
        <f t="shared" si="14"/>
        <v>6.010087868105062</v>
      </c>
      <c r="AA33" s="47">
        <f t="shared" si="15"/>
        <v>-60.594089020976888</v>
      </c>
      <c r="AB33" s="47">
        <f t="shared" si="16"/>
        <v>60.891417954128933</v>
      </c>
      <c r="AC33" s="51"/>
      <c r="AD33" s="12">
        <f t="shared" si="17"/>
        <v>1.4719336379361201</v>
      </c>
      <c r="AE33" s="30">
        <f t="shared" si="18"/>
        <v>84.335585177077078</v>
      </c>
      <c r="AF33" s="43">
        <f t="shared" si="70"/>
        <v>9.4370682027265174E-2</v>
      </c>
      <c r="AG33" s="45">
        <f t="shared" si="43"/>
        <v>43096</v>
      </c>
      <c r="AH33" s="42">
        <f t="shared" si="44"/>
        <v>6</v>
      </c>
      <c r="AI33" s="45">
        <f t="shared" si="45"/>
        <v>43096</v>
      </c>
      <c r="AJ33" s="30">
        <f t="shared" si="0"/>
        <v>6.010087868105062</v>
      </c>
      <c r="AK33" s="30">
        <f t="shared" si="1"/>
        <v>-60.594089020976888</v>
      </c>
      <c r="AL33" s="42"/>
      <c r="AM33" s="42"/>
      <c r="AO33" s="30">
        <f t="shared" si="46"/>
        <v>40</v>
      </c>
      <c r="AP33" s="30">
        <f t="shared" si="47"/>
        <v>1.3823007675795094</v>
      </c>
      <c r="AQ33" s="30">
        <f t="shared" si="19"/>
        <v>7.4952525834289716</v>
      </c>
      <c r="AR33" s="30">
        <f t="shared" si="20"/>
        <v>39.291490029147546</v>
      </c>
      <c r="AS33" s="30"/>
      <c r="AT33" s="30">
        <f t="shared" si="48"/>
        <v>26.225149163881511</v>
      </c>
      <c r="AU33" s="30">
        <f t="shared" si="49"/>
        <v>1.3823007675795094</v>
      </c>
      <c r="AV33" s="30">
        <f t="shared" si="21"/>
        <v>4.9141029255348263</v>
      </c>
      <c r="AW33" s="30">
        <f t="shared" si="22"/>
        <v>25.76062967213894</v>
      </c>
      <c r="AX33" s="30"/>
      <c r="AY33" s="30">
        <f t="shared" si="50"/>
        <v>61.010139160756196</v>
      </c>
      <c r="AZ33" s="30">
        <f t="shared" si="51"/>
        <v>1.3823007675795094</v>
      </c>
      <c r="BA33" s="30">
        <f t="shared" si="23"/>
        <v>11.432160079000473</v>
      </c>
      <c r="BB33" s="30">
        <f t="shared" si="24"/>
        <v>59.929481862793914</v>
      </c>
      <c r="BC33" s="30"/>
      <c r="BD33" s="30">
        <f t="shared" si="52"/>
        <v>0.42498554331150196</v>
      </c>
      <c r="BE33" s="30">
        <f t="shared" si="53"/>
        <v>1.3823007675795094</v>
      </c>
      <c r="BF33" s="30">
        <f t="shared" si="25"/>
        <v>7.9634349785637507E-2</v>
      </c>
      <c r="BG33" s="30">
        <f t="shared" si="26"/>
        <v>19.07149364555379</v>
      </c>
      <c r="BH33" s="30"/>
      <c r="BI33" s="30">
        <f t="shared" si="54"/>
        <v>4.2676006984684678</v>
      </c>
      <c r="BJ33" s="30">
        <f t="shared" si="55"/>
        <v>1.3823007675795094</v>
      </c>
      <c r="BK33" s="30">
        <f t="shared" si="27"/>
        <v>0.79966862900597668</v>
      </c>
      <c r="BL33" s="30">
        <f t="shared" si="28"/>
        <v>23.018419826422985</v>
      </c>
      <c r="BM33" s="30"/>
      <c r="BN33" s="30">
        <f t="shared" si="56"/>
        <v>13.2554530093763</v>
      </c>
      <c r="BO33" s="30">
        <f t="shared" si="57"/>
        <v>1.3823007675795094</v>
      </c>
      <c r="BP33" s="30">
        <f t="shared" si="29"/>
        <v>2.4838242103262265</v>
      </c>
      <c r="BQ33" s="30">
        <f t="shared" si="30"/>
        <v>33.329194731458465</v>
      </c>
      <c r="BR33" s="30"/>
      <c r="BS33" s="30">
        <f t="shared" si="58"/>
        <v>23.835071851884191</v>
      </c>
      <c r="BT33" s="30">
        <f t="shared" si="59"/>
        <v>1.3823007675795094</v>
      </c>
      <c r="BU33" s="30">
        <f t="shared" si="31"/>
        <v>4.4662470968512533</v>
      </c>
      <c r="BV33" s="30">
        <f t="shared" si="32"/>
        <v>47.247959052192272</v>
      </c>
      <c r="BW33" s="30"/>
      <c r="BX33" s="30">
        <f t="shared" si="60"/>
        <v>38.167555765546837</v>
      </c>
      <c r="BY33" s="30">
        <f t="shared" si="61"/>
        <v>1.3823007675795094</v>
      </c>
      <c r="BZ33" s="30">
        <f t="shared" si="33"/>
        <v>7.151886773872107</v>
      </c>
      <c r="CA33" s="30">
        <f t="shared" si="34"/>
        <v>68.605979957181148</v>
      </c>
      <c r="CB33" s="30"/>
      <c r="CC33" s="30"/>
      <c r="CD33" s="30"/>
      <c r="CE33" s="30">
        <f t="shared" si="62"/>
        <v>62.228953074416481</v>
      </c>
      <c r="CF33" s="30">
        <f t="shared" si="63"/>
        <v>1.3823007675795094</v>
      </c>
      <c r="CG33" s="30">
        <f t="shared" si="35"/>
        <v>11.660543032377509</v>
      </c>
      <c r="CH33" s="30">
        <f t="shared" si="36"/>
        <v>108.79685093496153</v>
      </c>
      <c r="CI33" s="30"/>
      <c r="CJ33" s="30"/>
      <c r="CK33" s="30"/>
      <c r="CL33" s="30">
        <f t="shared" si="64"/>
        <v>73.906548693874896</v>
      </c>
      <c r="CM33" s="30">
        <f t="shared" si="65"/>
        <v>1.3823007675795094</v>
      </c>
      <c r="CN33" s="30">
        <f t="shared" si="37"/>
        <v>13.848706250752123</v>
      </c>
      <c r="CO33" s="30">
        <f t="shared" si="38"/>
        <v>129.52501657284304</v>
      </c>
      <c r="CP33" s="30" t="str">
        <f t="shared" si="4"/>
        <v/>
      </c>
      <c r="CQ33" s="30" t="str">
        <f t="shared" si="5"/>
        <v/>
      </c>
    </row>
    <row r="34" spans="2:95" x14ac:dyDescent="0.25">
      <c r="D34">
        <v>0</v>
      </c>
      <c r="J34">
        <f>AY8*1.01</f>
        <v>61.620240552363761</v>
      </c>
      <c r="K34">
        <f>-PI()/2+D34/24*2*PI()</f>
        <v>-1.5707963267948966</v>
      </c>
      <c r="L34" s="56">
        <f t="shared" ref="L34:L57" si="77">J34*COS(K34)</f>
        <v>3.7746971251912973E-15</v>
      </c>
      <c r="M34" s="56">
        <f t="shared" ref="M34:M57" si="78">J34*SIN(K34)</f>
        <v>-61.620240552363761</v>
      </c>
      <c r="O34" s="30">
        <f t="shared" si="40"/>
        <v>43.617644162318854</v>
      </c>
      <c r="P34" s="12">
        <f t="shared" si="41"/>
        <v>-1.7153095888600283</v>
      </c>
      <c r="Q34" s="30">
        <f t="shared" si="6"/>
        <v>-98.280000000000058</v>
      </c>
      <c r="R34" s="47">
        <f t="shared" si="7"/>
        <v>-6.281411068901261</v>
      </c>
      <c r="S34" s="47">
        <f t="shared" si="8"/>
        <v>-60.555474011176408</v>
      </c>
      <c r="T34" s="47">
        <f t="shared" si="9"/>
        <v>60.880387299480745</v>
      </c>
      <c r="U34" s="12">
        <f t="shared" si="42"/>
        <v>-1.4674361199332453</v>
      </c>
      <c r="V34" s="51">
        <f t="shared" si="10"/>
        <v>-1.4674361199332453</v>
      </c>
      <c r="W34" s="47">
        <f t="shared" si="11"/>
        <v>-1.4674361199332453</v>
      </c>
      <c r="X34" s="51">
        <f t="shared" si="12"/>
        <v>4.8157491872463414</v>
      </c>
      <c r="Y34" s="51">
        <f t="shared" si="13"/>
        <v>4.8199999999999994</v>
      </c>
      <c r="Z34" s="47">
        <f t="shared" si="14"/>
        <v>6.2814110689012637</v>
      </c>
      <c r="AA34" s="47">
        <f t="shared" si="15"/>
        <v>-60.555474011176408</v>
      </c>
      <c r="AB34" s="47">
        <f t="shared" si="16"/>
        <v>60.880387299480745</v>
      </c>
      <c r="AC34" s="51"/>
      <c r="AD34" s="12">
        <f t="shared" si="17"/>
        <v>1.4674361199332453</v>
      </c>
      <c r="AE34" s="30">
        <f t="shared" si="18"/>
        <v>84.077896377228242</v>
      </c>
      <c r="AF34" s="43">
        <f t="shared" si="70"/>
        <v>9.8868200030139963E-2</v>
      </c>
      <c r="AG34" s="45">
        <f t="shared" si="43"/>
        <v>43096</v>
      </c>
      <c r="AH34" s="42">
        <f t="shared" si="44"/>
        <v>6</v>
      </c>
      <c r="AI34" s="45">
        <f t="shared" si="45"/>
        <v>43096</v>
      </c>
      <c r="AJ34" s="30">
        <f t="shared" si="0"/>
        <v>6.2814110689012637</v>
      </c>
      <c r="AK34" s="30">
        <f t="shared" si="1"/>
        <v>-60.555474011176408</v>
      </c>
      <c r="AL34" s="42"/>
      <c r="AM34" s="42"/>
      <c r="AO34" s="30">
        <f t="shared" si="46"/>
        <v>40</v>
      </c>
      <c r="AP34" s="30">
        <f t="shared" si="47"/>
        <v>1.4451326206513053</v>
      </c>
      <c r="AQ34" s="30">
        <f t="shared" si="19"/>
        <v>5.0133293425721526</v>
      </c>
      <c r="AR34" s="30">
        <f t="shared" si="20"/>
        <v>39.684588052579116</v>
      </c>
      <c r="AS34" s="30"/>
      <c r="AT34" s="30">
        <f t="shared" si="48"/>
        <v>26.225149163881511</v>
      </c>
      <c r="AU34" s="30">
        <f t="shared" si="49"/>
        <v>1.4451326206513053</v>
      </c>
      <c r="AV34" s="30">
        <f t="shared" si="21"/>
        <v>3.2868827454154683</v>
      </c>
      <c r="AW34" s="30">
        <f t="shared" si="22"/>
        <v>26.018356029651933</v>
      </c>
      <c r="AX34" s="30"/>
      <c r="AY34" s="30">
        <f t="shared" si="50"/>
        <v>61.010139160756196</v>
      </c>
      <c r="AZ34" s="30">
        <f t="shared" si="51"/>
        <v>1.4451326206513053</v>
      </c>
      <c r="BA34" s="30">
        <f t="shared" si="23"/>
        <v>7.646598021225735</v>
      </c>
      <c r="BB34" s="30">
        <f t="shared" si="24"/>
        <v>60.529055990628365</v>
      </c>
      <c r="BC34" s="30"/>
      <c r="BD34" s="30">
        <f t="shared" si="52"/>
        <v>0.42498554331150196</v>
      </c>
      <c r="BE34" s="30">
        <f t="shared" si="53"/>
        <v>1.4451326206513053</v>
      </c>
      <c r="BF34" s="30">
        <f t="shared" si="25"/>
        <v>5.326481236131303E-2</v>
      </c>
      <c r="BG34" s="30">
        <f t="shared" si="26"/>
        <v>19.075670169980359</v>
      </c>
      <c r="BH34" s="30"/>
      <c r="BI34" s="30">
        <f t="shared" si="54"/>
        <v>4.2676006984684678</v>
      </c>
      <c r="BJ34" s="30">
        <f t="shared" si="55"/>
        <v>1.4451326206513053</v>
      </c>
      <c r="BK34" s="30">
        <f t="shared" si="27"/>
        <v>0.53487219510033457</v>
      </c>
      <c r="BL34" s="30">
        <f t="shared" si="28"/>
        <v>23.060359461407064</v>
      </c>
      <c r="BM34" s="30"/>
      <c r="BN34" s="30">
        <f t="shared" si="56"/>
        <v>13.2554530093763</v>
      </c>
      <c r="BO34" s="30">
        <f t="shared" si="57"/>
        <v>1.4451326206513053</v>
      </c>
      <c r="BP34" s="30">
        <f t="shared" si="29"/>
        <v>1.6613487880248137</v>
      </c>
      <c r="BQ34" s="30">
        <f t="shared" si="30"/>
        <v>33.459462040900362</v>
      </c>
      <c r="BR34" s="30"/>
      <c r="BS34" s="30">
        <f t="shared" si="58"/>
        <v>23.835071851884191</v>
      </c>
      <c r="BT34" s="30">
        <f t="shared" si="59"/>
        <v>1.4451326206513053</v>
      </c>
      <c r="BU34" s="30">
        <f t="shared" si="31"/>
        <v>2.9873266274341645</v>
      </c>
      <c r="BV34" s="30">
        <f t="shared" si="32"/>
        <v>47.482197043025394</v>
      </c>
      <c r="BW34" s="30"/>
      <c r="BX34" s="30">
        <f t="shared" si="60"/>
        <v>38.167555765546837</v>
      </c>
      <c r="BY34" s="30">
        <f t="shared" si="61"/>
        <v>1.4451326206513053</v>
      </c>
      <c r="BZ34" s="30">
        <f t="shared" si="33"/>
        <v>4.783663181341872</v>
      </c>
      <c r="CA34" s="30">
        <f t="shared" si="34"/>
        <v>68.981069725447412</v>
      </c>
      <c r="CB34" s="30"/>
      <c r="CC34" s="30"/>
      <c r="CD34" s="30"/>
      <c r="CE34" s="30">
        <f t="shared" si="62"/>
        <v>62.228953074416481</v>
      </c>
      <c r="CF34" s="30">
        <f t="shared" si="63"/>
        <v>1.4451326206513053</v>
      </c>
      <c r="CG34" s="30">
        <f t="shared" si="35"/>
        <v>7.799355910137943</v>
      </c>
      <c r="CH34" s="30">
        <f t="shared" si="36"/>
        <v>109.40840289630574</v>
      </c>
      <c r="CI34" s="30"/>
      <c r="CJ34" s="30"/>
      <c r="CK34" s="30"/>
      <c r="CL34" s="30">
        <f t="shared" si="64"/>
        <v>73.906548693874896</v>
      </c>
      <c r="CM34" s="30">
        <f t="shared" si="65"/>
        <v>1.4451326206513053</v>
      </c>
      <c r="CN34" s="30">
        <f t="shared" si="37"/>
        <v>9.2629467293810155</v>
      </c>
      <c r="CO34" s="30">
        <f t="shared" si="38"/>
        <v>130.25132952809832</v>
      </c>
      <c r="CP34" s="30" t="str">
        <f t="shared" si="4"/>
        <v/>
      </c>
      <c r="CQ34" s="30" t="str">
        <f t="shared" si="5"/>
        <v/>
      </c>
    </row>
    <row r="35" spans="2:95" x14ac:dyDescent="0.25">
      <c r="D35">
        <v>1</v>
      </c>
      <c r="J35">
        <f>J34</f>
        <v>61.620240552363761</v>
      </c>
      <c r="K35">
        <f>-PI()/2+D35/24*2*PI()</f>
        <v>-1.3089969389957472</v>
      </c>
      <c r="L35" s="56">
        <f t="shared" si="77"/>
        <v>15.948491818750414</v>
      </c>
      <c r="M35" s="56">
        <f t="shared" si="78"/>
        <v>-59.520581771673122</v>
      </c>
      <c r="O35" s="30">
        <f t="shared" si="40"/>
        <v>43.617644162318854</v>
      </c>
      <c r="P35" s="12">
        <f t="shared" si="41"/>
        <v>-1.7215927741672079</v>
      </c>
      <c r="Q35" s="30">
        <f t="shared" si="6"/>
        <v>-98.640000000000086</v>
      </c>
      <c r="R35" s="47">
        <f t="shared" si="7"/>
        <v>-6.5524862903439525</v>
      </c>
      <c r="S35" s="47">
        <f t="shared" si="8"/>
        <v>-60.51515500087136</v>
      </c>
      <c r="T35" s="47">
        <f t="shared" si="9"/>
        <v>60.868867751623497</v>
      </c>
      <c r="U35" s="12">
        <f t="shared" si="42"/>
        <v>-1.4629380995978798</v>
      </c>
      <c r="V35" s="51">
        <f t="shared" si="10"/>
        <v>-1.4629380995978798</v>
      </c>
      <c r="W35" s="47">
        <f t="shared" si="11"/>
        <v>-1.4629380995978798</v>
      </c>
      <c r="X35" s="51">
        <f t="shared" si="12"/>
        <v>4.8202472075817067</v>
      </c>
      <c r="Y35" s="51">
        <f t="shared" si="13"/>
        <v>4.83</v>
      </c>
      <c r="Z35" s="47">
        <f t="shared" si="14"/>
        <v>6.5524862903439498</v>
      </c>
      <c r="AA35" s="47">
        <f t="shared" si="15"/>
        <v>-60.515155000871353</v>
      </c>
      <c r="AB35" s="47">
        <f t="shared" si="16"/>
        <v>60.86886775162349</v>
      </c>
      <c r="AC35" s="51"/>
      <c r="AD35" s="12">
        <f t="shared" si="17"/>
        <v>1.4629380995978798</v>
      </c>
      <c r="AE35" s="30">
        <f t="shared" si="18"/>
        <v>83.820178795847781</v>
      </c>
      <c r="AF35" s="43">
        <f t="shared" si="70"/>
        <v>0.10336622036550547</v>
      </c>
      <c r="AG35" s="45">
        <f t="shared" si="43"/>
        <v>43097</v>
      </c>
      <c r="AH35" s="42">
        <f t="shared" si="44"/>
        <v>7</v>
      </c>
      <c r="AI35" s="45">
        <f t="shared" si="45"/>
        <v>43097</v>
      </c>
      <c r="AJ35" s="30">
        <f t="shared" si="0"/>
        <v>6.5524862903439498</v>
      </c>
      <c r="AK35" s="30">
        <f t="shared" si="1"/>
        <v>-60.515155000871353</v>
      </c>
      <c r="AL35" s="42"/>
      <c r="AM35" s="42"/>
      <c r="AO35" s="30">
        <f t="shared" si="46"/>
        <v>40</v>
      </c>
      <c r="AP35" s="30">
        <f t="shared" si="47"/>
        <v>1.5079644737231013</v>
      </c>
      <c r="AQ35" s="30">
        <f t="shared" si="19"/>
        <v>2.5116207811725144</v>
      </c>
      <c r="AR35" s="30">
        <f t="shared" si="20"/>
        <v>39.921069137130864</v>
      </c>
      <c r="AS35" s="30"/>
      <c r="AT35" s="30">
        <f t="shared" si="48"/>
        <v>26.225149163881511</v>
      </c>
      <c r="AU35" s="30">
        <f t="shared" si="49"/>
        <v>1.5079644737231013</v>
      </c>
      <c r="AV35" s="30">
        <f t="shared" si="21"/>
        <v>1.6466907407338449</v>
      </c>
      <c r="AW35" s="30">
        <f t="shared" si="22"/>
        <v>26.173399822572087</v>
      </c>
      <c r="AX35" s="30"/>
      <c r="AY35" s="30">
        <f t="shared" si="50"/>
        <v>61.010139160756196</v>
      </c>
      <c r="AZ35" s="30">
        <f t="shared" si="51"/>
        <v>1.5079644737231013</v>
      </c>
      <c r="BA35" s="30">
        <f t="shared" si="23"/>
        <v>3.8308583344595575</v>
      </c>
      <c r="BB35" s="30">
        <f t="shared" si="24"/>
        <v>60.889749587563081</v>
      </c>
      <c r="BC35" s="30"/>
      <c r="BD35" s="30">
        <f t="shared" si="52"/>
        <v>0.42498554331150196</v>
      </c>
      <c r="BE35" s="30">
        <f t="shared" si="53"/>
        <v>1.5079644737231013</v>
      </c>
      <c r="BF35" s="30">
        <f t="shared" si="25"/>
        <v>2.6685063056976498E-2</v>
      </c>
      <c r="BG35" s="30">
        <f t="shared" si="26"/>
        <v>19.078182696035388</v>
      </c>
      <c r="BH35" s="30"/>
      <c r="BI35" s="30">
        <f t="shared" si="54"/>
        <v>4.2676006984684678</v>
      </c>
      <c r="BJ35" s="30">
        <f t="shared" si="55"/>
        <v>1.5079644737231013</v>
      </c>
      <c r="BK35" s="30">
        <f t="shared" si="27"/>
        <v>0.26796486500049355</v>
      </c>
      <c r="BL35" s="30">
        <f t="shared" si="28"/>
        <v>23.085589632447252</v>
      </c>
      <c r="BM35" s="30"/>
      <c r="BN35" s="30">
        <f t="shared" si="56"/>
        <v>13.2554530093763</v>
      </c>
      <c r="BO35" s="30">
        <f t="shared" si="57"/>
        <v>1.5079644737231013</v>
      </c>
      <c r="BP35" s="30">
        <f t="shared" si="29"/>
        <v>0.83231678105513152</v>
      </c>
      <c r="BQ35" s="30">
        <f t="shared" si="30"/>
        <v>33.537828638497416</v>
      </c>
      <c r="BR35" s="30"/>
      <c r="BS35" s="30">
        <f t="shared" si="58"/>
        <v>23.835071851884191</v>
      </c>
      <c r="BT35" s="30">
        <f t="shared" si="59"/>
        <v>1.5079644737231013</v>
      </c>
      <c r="BU35" s="30">
        <f t="shared" si="31"/>
        <v>1.4966165445983095</v>
      </c>
      <c r="BV35" s="30">
        <f t="shared" si="32"/>
        <v>47.623110634072958</v>
      </c>
      <c r="BW35" s="30"/>
      <c r="BX35" s="30">
        <f t="shared" si="60"/>
        <v>38.167555765546837</v>
      </c>
      <c r="BY35" s="30">
        <f t="shared" si="61"/>
        <v>1.5079644737231013</v>
      </c>
      <c r="BZ35" s="30">
        <f t="shared" si="33"/>
        <v>2.3965606556827064</v>
      </c>
      <c r="CA35" s="30">
        <f t="shared" si="34"/>
        <v>69.206717350000559</v>
      </c>
      <c r="CB35" s="30"/>
      <c r="CC35" s="30"/>
      <c r="CD35" s="30"/>
      <c r="CE35" s="30">
        <f t="shared" si="62"/>
        <v>62.228953074416481</v>
      </c>
      <c r="CF35" s="30">
        <f t="shared" si="63"/>
        <v>1.5079644737231013</v>
      </c>
      <c r="CG35" s="30">
        <f t="shared" si="35"/>
        <v>3.9073882933078417</v>
      </c>
      <c r="CH35" s="30">
        <f t="shared" si="36"/>
        <v>109.7763021541447</v>
      </c>
      <c r="CI35" s="30"/>
      <c r="CJ35" s="30"/>
      <c r="CK35" s="30"/>
      <c r="CL35" s="30">
        <f t="shared" si="64"/>
        <v>73.906548693874896</v>
      </c>
      <c r="CM35" s="30">
        <f t="shared" si="65"/>
        <v>1.5079644737231013</v>
      </c>
      <c r="CN35" s="30">
        <f t="shared" si="37"/>
        <v>4.6406305891068635</v>
      </c>
      <c r="CO35" s="30">
        <f t="shared" si="38"/>
        <v>130.68826704786343</v>
      </c>
      <c r="CP35" s="30" t="str">
        <f t="shared" si="4"/>
        <v/>
      </c>
      <c r="CQ35" s="30" t="str">
        <f t="shared" si="5"/>
        <v/>
      </c>
    </row>
    <row r="36" spans="2:95" x14ac:dyDescent="0.25">
      <c r="D36">
        <v>2</v>
      </c>
      <c r="J36">
        <f t="shared" ref="J36:J57" si="79">J35</f>
        <v>61.620240552363761</v>
      </c>
      <c r="K36">
        <f t="shared" ref="K36:K56" si="80">-PI()/2+D36/24*2*PI()</f>
        <v>-1.0471975511965979</v>
      </c>
      <c r="L36" s="56">
        <f t="shared" si="77"/>
        <v>30.810120276181873</v>
      </c>
      <c r="M36" s="56">
        <f t="shared" si="78"/>
        <v>-53.364693705655071</v>
      </c>
      <c r="O36" s="30">
        <f t="shared" si="40"/>
        <v>43.617644162318854</v>
      </c>
      <c r="P36" s="12">
        <f t="shared" si="41"/>
        <v>-1.7278759594743875</v>
      </c>
      <c r="Q36" s="30">
        <f t="shared" si="6"/>
        <v>-99.000000000000085</v>
      </c>
      <c r="R36" s="47">
        <f t="shared" si="7"/>
        <v>-6.8233028308475534</v>
      </c>
      <c r="S36" s="47">
        <f t="shared" si="8"/>
        <v>-60.473133581787238</v>
      </c>
      <c r="T36" s="47">
        <f t="shared" si="9"/>
        <v>60.856859487835351</v>
      </c>
      <c r="U36" s="12">
        <f t="shared" si="42"/>
        <v>-1.4584395548549969</v>
      </c>
      <c r="V36" s="51">
        <f t="shared" si="10"/>
        <v>-1.4584395548549969</v>
      </c>
      <c r="W36" s="47">
        <f t="shared" si="11"/>
        <v>-1.4584395548549969</v>
      </c>
      <c r="X36" s="51">
        <f t="shared" si="12"/>
        <v>4.8247457523245894</v>
      </c>
      <c r="Y36" s="51">
        <f t="shared" si="13"/>
        <v>4.83</v>
      </c>
      <c r="Z36" s="47">
        <f t="shared" si="14"/>
        <v>6.823302830847557</v>
      </c>
      <c r="AA36" s="47">
        <f t="shared" si="15"/>
        <v>-60.473133581787238</v>
      </c>
      <c r="AB36" s="47">
        <f t="shared" si="16"/>
        <v>60.856859487835351</v>
      </c>
      <c r="AC36" s="51"/>
      <c r="AD36" s="12">
        <f t="shared" si="17"/>
        <v>1.4584395548549969</v>
      </c>
      <c r="AE36" s="30">
        <f t="shared" si="18"/>
        <v>83.562431168129834</v>
      </c>
      <c r="AF36" s="43">
        <f t="shared" si="70"/>
        <v>0.10786476510838838</v>
      </c>
      <c r="AG36" s="45">
        <f t="shared" si="43"/>
        <v>43097</v>
      </c>
      <c r="AH36" s="42">
        <f t="shared" si="44"/>
        <v>7</v>
      </c>
      <c r="AI36" s="45">
        <f t="shared" si="45"/>
        <v>43097</v>
      </c>
      <c r="AJ36" s="30">
        <f t="shared" si="0"/>
        <v>6.823302830847557</v>
      </c>
      <c r="AK36" s="30">
        <f t="shared" si="1"/>
        <v>-60.473133581787238</v>
      </c>
      <c r="AL36" s="42"/>
      <c r="AM36" s="42"/>
      <c r="AO36" s="30">
        <f t="shared" si="46"/>
        <v>40</v>
      </c>
      <c r="AP36" s="30">
        <f t="shared" si="47"/>
        <v>1.5707963267948972</v>
      </c>
      <c r="AQ36" s="30">
        <f t="shared" si="19"/>
        <v>-2.4195055681186517E-14</v>
      </c>
      <c r="AR36" s="30">
        <f t="shared" si="20"/>
        <v>40</v>
      </c>
      <c r="AS36" s="30"/>
      <c r="AT36" s="30">
        <f t="shared" si="48"/>
        <v>26.225149163881511</v>
      </c>
      <c r="AU36" s="30">
        <f t="shared" si="49"/>
        <v>1.5707963267948972</v>
      </c>
      <c r="AV36" s="30">
        <f t="shared" si="21"/>
        <v>-1.5862973606688379E-14</v>
      </c>
      <c r="AW36" s="30">
        <f t="shared" si="22"/>
        <v>26.225149163881511</v>
      </c>
      <c r="AX36" s="30"/>
      <c r="AY36" s="30">
        <f t="shared" si="50"/>
        <v>61.010139160756196</v>
      </c>
      <c r="AZ36" s="30">
        <f t="shared" si="51"/>
        <v>1.5707963267948972</v>
      </c>
      <c r="BA36" s="30">
        <f t="shared" si="23"/>
        <v>-3.6903592852785854E-14</v>
      </c>
      <c r="BB36" s="30">
        <f t="shared" si="24"/>
        <v>61.010139160756196</v>
      </c>
      <c r="BC36" s="30"/>
      <c r="BD36" s="30">
        <f t="shared" si="52"/>
        <v>0.42498554331150196</v>
      </c>
      <c r="BE36" s="30">
        <f t="shared" si="53"/>
        <v>1.5707963267948972</v>
      </c>
      <c r="BF36" s="30">
        <f t="shared" si="25"/>
        <v>-2.5706372210302734E-16</v>
      </c>
      <c r="BG36" s="30">
        <f t="shared" si="26"/>
        <v>19.079021307926396</v>
      </c>
      <c r="BH36" s="30"/>
      <c r="BI36" s="30">
        <f t="shared" si="54"/>
        <v>4.2676006984684678</v>
      </c>
      <c r="BJ36" s="30">
        <f t="shared" si="55"/>
        <v>1.5707963267948972</v>
      </c>
      <c r="BK36" s="30">
        <f t="shared" si="27"/>
        <v>-2.5813709131128761E-15</v>
      </c>
      <c r="BL36" s="30">
        <f t="shared" si="28"/>
        <v>23.094010767585029</v>
      </c>
      <c r="BM36" s="30"/>
      <c r="BN36" s="30">
        <f t="shared" si="56"/>
        <v>13.2554530093763</v>
      </c>
      <c r="BO36" s="30">
        <f t="shared" si="57"/>
        <v>1.5707963267948972</v>
      </c>
      <c r="BP36" s="30">
        <f t="shared" si="29"/>
        <v>-8.0179105910302737E-15</v>
      </c>
      <c r="BQ36" s="30">
        <f t="shared" si="30"/>
        <v>33.563985247091196</v>
      </c>
      <c r="BR36" s="30"/>
      <c r="BS36" s="30">
        <f t="shared" si="58"/>
        <v>23.835071851884191</v>
      </c>
      <c r="BT36" s="30">
        <f t="shared" si="59"/>
        <v>1.5707963267948972</v>
      </c>
      <c r="BU36" s="30">
        <f t="shared" si="31"/>
        <v>-1.4417272265535486E-14</v>
      </c>
      <c r="BV36" s="30">
        <f t="shared" si="32"/>
        <v>47.670143703768382</v>
      </c>
      <c r="BW36" s="30"/>
      <c r="BX36" s="30">
        <f t="shared" si="60"/>
        <v>38.167555765546837</v>
      </c>
      <c r="BY36" s="30">
        <f t="shared" si="61"/>
        <v>1.5707963267948972</v>
      </c>
      <c r="BZ36" s="30">
        <f t="shared" si="33"/>
        <v>-2.308665342405493E-14</v>
      </c>
      <c r="CA36" s="30">
        <f t="shared" si="34"/>
        <v>69.28203230275507</v>
      </c>
      <c r="CB36" s="30"/>
      <c r="CC36" s="30"/>
      <c r="CD36" s="30"/>
      <c r="CE36" s="30">
        <f t="shared" si="62"/>
        <v>62.228953074416481</v>
      </c>
      <c r="CF36" s="30">
        <f t="shared" si="63"/>
        <v>1.5707963267948972</v>
      </c>
      <c r="CG36" s="30">
        <f t="shared" si="35"/>
        <v>-3.7640824615436242E-14</v>
      </c>
      <c r="CH36" s="30">
        <f t="shared" si="36"/>
        <v>109.89909677818487</v>
      </c>
      <c r="CI36" s="30"/>
      <c r="CJ36" s="30"/>
      <c r="CK36" s="30"/>
      <c r="CL36" s="30">
        <f t="shared" si="64"/>
        <v>73.906548693874896</v>
      </c>
      <c r="CM36" s="30">
        <f t="shared" si="65"/>
        <v>1.5707963267948972</v>
      </c>
      <c r="CN36" s="30">
        <f t="shared" si="37"/>
        <v>-4.4704326521315642E-14</v>
      </c>
      <c r="CO36" s="30">
        <f t="shared" si="38"/>
        <v>130.83410473936561</v>
      </c>
      <c r="CP36" s="30" t="str">
        <f t="shared" si="4"/>
        <v/>
      </c>
      <c r="CQ36" s="30" t="str">
        <f t="shared" si="5"/>
        <v/>
      </c>
    </row>
    <row r="37" spans="2:95" x14ac:dyDescent="0.25">
      <c r="D37">
        <v>3</v>
      </c>
      <c r="J37">
        <f t="shared" si="79"/>
        <v>61.620240552363761</v>
      </c>
      <c r="K37">
        <f t="shared" si="80"/>
        <v>-0.78539816339744828</v>
      </c>
      <c r="L37" s="56">
        <f t="shared" si="77"/>
        <v>43.57208995292271</v>
      </c>
      <c r="M37" s="56">
        <f t="shared" si="78"/>
        <v>-43.572089952922703</v>
      </c>
      <c r="O37" s="30">
        <f t="shared" si="40"/>
        <v>43.617644162318854</v>
      </c>
      <c r="P37" s="12">
        <f t="shared" si="41"/>
        <v>-1.7341591447815672</v>
      </c>
      <c r="Q37" s="30">
        <f t="shared" si="6"/>
        <v>-99.360000000000085</v>
      </c>
      <c r="R37" s="47">
        <f t="shared" si="7"/>
        <v>-7.0938499990387589</v>
      </c>
      <c r="S37" s="47">
        <f t="shared" si="8"/>
        <v>-60.429411412857718</v>
      </c>
      <c r="T37" s="47">
        <f t="shared" si="9"/>
        <v>60.844362692966719</v>
      </c>
      <c r="U37" s="12">
        <f t="shared" si="42"/>
        <v>-1.4539404635995123</v>
      </c>
      <c r="V37" s="51">
        <f t="shared" si="10"/>
        <v>-1.4539404635995123</v>
      </c>
      <c r="W37" s="47">
        <f t="shared" si="11"/>
        <v>-1.4539404635995123</v>
      </c>
      <c r="X37" s="51">
        <f t="shared" si="12"/>
        <v>4.8292448435800743</v>
      </c>
      <c r="Y37" s="51">
        <f t="shared" si="13"/>
        <v>4.83</v>
      </c>
      <c r="Z37" s="47">
        <f t="shared" si="14"/>
        <v>7.0938499990387527</v>
      </c>
      <c r="AA37" s="47">
        <f t="shared" si="15"/>
        <v>-60.429411412857718</v>
      </c>
      <c r="AB37" s="47">
        <f t="shared" si="16"/>
        <v>60.844362692966719</v>
      </c>
      <c r="AC37" s="51"/>
      <c r="AD37" s="12">
        <f t="shared" si="17"/>
        <v>1.4539404635995123</v>
      </c>
      <c r="AE37" s="30">
        <f t="shared" si="18"/>
        <v>83.304652227546356</v>
      </c>
      <c r="AF37" s="43">
        <f t="shared" si="70"/>
        <v>0.11236385636387292</v>
      </c>
      <c r="AG37" s="45">
        <f t="shared" si="43"/>
        <v>43097</v>
      </c>
      <c r="AH37" s="42">
        <f t="shared" si="44"/>
        <v>7</v>
      </c>
      <c r="AI37" s="45">
        <f t="shared" si="45"/>
        <v>43097</v>
      </c>
      <c r="AJ37" s="30">
        <f t="shared" si="0"/>
        <v>7.0938499990387527</v>
      </c>
      <c r="AK37" s="30">
        <f t="shared" si="1"/>
        <v>-60.429411412857718</v>
      </c>
      <c r="AL37" s="42"/>
      <c r="AM37" s="42"/>
      <c r="AO37" s="30">
        <f t="shared" si="46"/>
        <v>40</v>
      </c>
      <c r="AP37" s="30">
        <f t="shared" ref="AP37:AP100" si="81">AP36+2*PI()/$AP$8</f>
        <v>1.6336281798666932</v>
      </c>
      <c r="AQ37" s="30">
        <f t="shared" si="19"/>
        <v>-2.5116207811725628</v>
      </c>
      <c r="AR37" s="30">
        <f t="shared" si="20"/>
        <v>39.921069137130864</v>
      </c>
      <c r="AS37" s="30"/>
      <c r="AT37" s="30">
        <f t="shared" si="48"/>
        <v>26.225149163881511</v>
      </c>
      <c r="AU37" s="30">
        <f t="shared" si="49"/>
        <v>1.6336281798666932</v>
      </c>
      <c r="AV37" s="30">
        <f t="shared" si="21"/>
        <v>-1.6466907407338764</v>
      </c>
      <c r="AW37" s="30">
        <f t="shared" si="22"/>
        <v>26.173399822572087</v>
      </c>
      <c r="AX37" s="30"/>
      <c r="AY37" s="30">
        <f t="shared" si="50"/>
        <v>61.010139160756196</v>
      </c>
      <c r="AZ37" s="30">
        <f t="shared" si="51"/>
        <v>1.6336281798666932</v>
      </c>
      <c r="BA37" s="30">
        <f t="shared" si="23"/>
        <v>-3.8308583344596308</v>
      </c>
      <c r="BB37" s="30">
        <f t="shared" si="24"/>
        <v>60.889749587563081</v>
      </c>
      <c r="BC37" s="30"/>
      <c r="BD37" s="30">
        <f t="shared" si="52"/>
        <v>0.42498554331150196</v>
      </c>
      <c r="BE37" s="30">
        <f t="shared" si="53"/>
        <v>1.6336281798666932</v>
      </c>
      <c r="BF37" s="30">
        <f t="shared" si="25"/>
        <v>-2.6685063056977012E-2</v>
      </c>
      <c r="BG37" s="30">
        <f t="shared" si="26"/>
        <v>19.078182696035388</v>
      </c>
      <c r="BH37" s="30"/>
      <c r="BI37" s="30">
        <f t="shared" si="54"/>
        <v>4.2676006984684678</v>
      </c>
      <c r="BJ37" s="30">
        <f t="shared" si="55"/>
        <v>1.6336281798666932</v>
      </c>
      <c r="BK37" s="30">
        <f t="shared" si="27"/>
        <v>-0.26796486500049871</v>
      </c>
      <c r="BL37" s="30">
        <f t="shared" si="28"/>
        <v>23.085589632447252</v>
      </c>
      <c r="BM37" s="30"/>
      <c r="BN37" s="30">
        <f t="shared" si="56"/>
        <v>13.2554530093763</v>
      </c>
      <c r="BO37" s="30">
        <f t="shared" si="57"/>
        <v>1.6336281798666932</v>
      </c>
      <c r="BP37" s="30">
        <f t="shared" si="29"/>
        <v>-0.8323167810551475</v>
      </c>
      <c r="BQ37" s="30">
        <f t="shared" si="30"/>
        <v>33.537828638497416</v>
      </c>
      <c r="BR37" s="30"/>
      <c r="BS37" s="30">
        <f t="shared" si="58"/>
        <v>23.835071851884191</v>
      </c>
      <c r="BT37" s="30">
        <f t="shared" si="59"/>
        <v>1.6336281798666932</v>
      </c>
      <c r="BU37" s="30">
        <f t="shared" si="31"/>
        <v>-1.4966165445983384</v>
      </c>
      <c r="BV37" s="30">
        <f t="shared" si="32"/>
        <v>47.623110634072958</v>
      </c>
      <c r="BW37" s="30"/>
      <c r="BX37" s="30">
        <f t="shared" si="60"/>
        <v>38.167555765546837</v>
      </c>
      <c r="BY37" s="30">
        <f t="shared" si="61"/>
        <v>1.6336281798666932</v>
      </c>
      <c r="BZ37" s="30">
        <f t="shared" si="33"/>
        <v>-2.3965606556827526</v>
      </c>
      <c r="CA37" s="30">
        <f t="shared" si="34"/>
        <v>69.206717350000559</v>
      </c>
      <c r="CB37" s="30"/>
      <c r="CC37" s="30"/>
      <c r="CD37" s="30"/>
      <c r="CE37" s="30">
        <f t="shared" si="62"/>
        <v>62.228953074416481</v>
      </c>
      <c r="CF37" s="30">
        <f t="shared" si="63"/>
        <v>1.6336281798666932</v>
      </c>
      <c r="CG37" s="30">
        <f t="shared" si="35"/>
        <v>-3.9073882933079167</v>
      </c>
      <c r="CH37" s="30">
        <f t="shared" si="36"/>
        <v>109.7763021541447</v>
      </c>
      <c r="CI37" s="30"/>
      <c r="CJ37" s="30"/>
      <c r="CK37" s="30"/>
      <c r="CL37" s="30">
        <f t="shared" si="64"/>
        <v>73.906548693874896</v>
      </c>
      <c r="CM37" s="30">
        <f t="shared" si="65"/>
        <v>1.6336281798666932</v>
      </c>
      <c r="CN37" s="30">
        <f t="shared" si="37"/>
        <v>-4.6406305891069524</v>
      </c>
      <c r="CO37" s="30">
        <f t="shared" si="38"/>
        <v>130.68826704786343</v>
      </c>
      <c r="CP37" s="30" t="str">
        <f t="shared" si="4"/>
        <v/>
      </c>
      <c r="CQ37" s="30" t="str">
        <f t="shared" si="5"/>
        <v/>
      </c>
    </row>
    <row r="38" spans="2:95" x14ac:dyDescent="0.25">
      <c r="D38">
        <v>4</v>
      </c>
      <c r="J38">
        <f t="shared" si="79"/>
        <v>61.620240552363761</v>
      </c>
      <c r="K38">
        <f t="shared" si="80"/>
        <v>-0.52359877559829893</v>
      </c>
      <c r="L38" s="56">
        <f t="shared" si="77"/>
        <v>53.364693705655064</v>
      </c>
      <c r="M38" s="56">
        <f t="shared" si="78"/>
        <v>-30.81012027618188</v>
      </c>
      <c r="O38" s="30">
        <f t="shared" si="40"/>
        <v>43.617644162318854</v>
      </c>
      <c r="P38" s="12">
        <f t="shared" si="41"/>
        <v>-1.7404423300887468</v>
      </c>
      <c r="Q38" s="30">
        <f t="shared" si="6"/>
        <v>-99.720000000000084</v>
      </c>
      <c r="R38" s="47">
        <f t="shared" si="7"/>
        <v>-7.3641171141786188</v>
      </c>
      <c r="S38" s="47">
        <f t="shared" si="8"/>
        <v>-60.383990220159156</v>
      </c>
      <c r="T38" s="47">
        <f t="shared" si="9"/>
        <v>60.831377559443901</v>
      </c>
      <c r="U38" s="12">
        <f t="shared" si="42"/>
        <v>-1.4494408036950044</v>
      </c>
      <c r="V38" s="51">
        <f t="shared" si="10"/>
        <v>-1.4494408036950044</v>
      </c>
      <c r="W38" s="47">
        <f t="shared" si="11"/>
        <v>-1.4494408036950044</v>
      </c>
      <c r="X38" s="51">
        <f t="shared" si="12"/>
        <v>4.8337445034845814</v>
      </c>
      <c r="Y38" s="51">
        <f t="shared" si="13"/>
        <v>4.84</v>
      </c>
      <c r="Z38" s="47">
        <f t="shared" si="14"/>
        <v>7.3641171141786197</v>
      </c>
      <c r="AA38" s="47">
        <f t="shared" si="15"/>
        <v>-60.383990220159156</v>
      </c>
      <c r="AB38" s="47">
        <f t="shared" si="16"/>
        <v>60.831377559443901</v>
      </c>
      <c r="AC38" s="51"/>
      <c r="AD38" s="12">
        <f t="shared" si="17"/>
        <v>1.4494408036950044</v>
      </c>
      <c r="AE38" s="30">
        <f t="shared" si="18"/>
        <v>83.046840705773803</v>
      </c>
      <c r="AF38" s="43">
        <f t="shared" si="70"/>
        <v>0.11686351626838087</v>
      </c>
      <c r="AG38" s="45">
        <f t="shared" si="43"/>
        <v>43097</v>
      </c>
      <c r="AH38" s="42">
        <f t="shared" si="44"/>
        <v>7</v>
      </c>
      <c r="AI38" s="45">
        <f t="shared" si="45"/>
        <v>43097</v>
      </c>
      <c r="AJ38" s="30">
        <f t="shared" si="0"/>
        <v>7.3641171141786197</v>
      </c>
      <c r="AK38" s="30">
        <f t="shared" si="1"/>
        <v>-60.383990220159156</v>
      </c>
      <c r="AL38" s="42"/>
      <c r="AM38" s="42"/>
      <c r="AO38" s="30">
        <f t="shared" si="46"/>
        <v>40</v>
      </c>
      <c r="AP38" s="30">
        <f t="shared" si="81"/>
        <v>1.6964600329384891</v>
      </c>
      <c r="AQ38" s="30">
        <f t="shared" si="19"/>
        <v>-5.0133293425722005</v>
      </c>
      <c r="AR38" s="30">
        <f t="shared" si="20"/>
        <v>39.684588052579109</v>
      </c>
      <c r="AS38" s="30"/>
      <c r="AT38" s="30">
        <f t="shared" si="48"/>
        <v>26.225149163881511</v>
      </c>
      <c r="AU38" s="30">
        <f t="shared" si="49"/>
        <v>1.6964600329384891</v>
      </c>
      <c r="AV38" s="30">
        <f t="shared" si="21"/>
        <v>-3.2868827454154994</v>
      </c>
      <c r="AW38" s="30">
        <f t="shared" si="22"/>
        <v>26.018356029651933</v>
      </c>
      <c r="AX38" s="30"/>
      <c r="AY38" s="30">
        <f t="shared" si="50"/>
        <v>61.010139160756196</v>
      </c>
      <c r="AZ38" s="30">
        <f t="shared" si="51"/>
        <v>1.6964600329384891</v>
      </c>
      <c r="BA38" s="30">
        <f t="shared" si="23"/>
        <v>-7.6465980212258078</v>
      </c>
      <c r="BB38" s="30">
        <f t="shared" si="24"/>
        <v>60.529055990628358</v>
      </c>
      <c r="BC38" s="30"/>
      <c r="BD38" s="30">
        <f t="shared" si="52"/>
        <v>0.42498554331150196</v>
      </c>
      <c r="BE38" s="30">
        <f t="shared" si="53"/>
        <v>1.6964600329384891</v>
      </c>
      <c r="BF38" s="30">
        <f t="shared" si="25"/>
        <v>-5.3264812361313536E-2</v>
      </c>
      <c r="BG38" s="30">
        <f t="shared" si="26"/>
        <v>19.075670169980359</v>
      </c>
      <c r="BH38" s="30"/>
      <c r="BI38" s="30">
        <f t="shared" si="54"/>
        <v>4.2676006984684678</v>
      </c>
      <c r="BJ38" s="30">
        <f t="shared" si="55"/>
        <v>1.6964600329384891</v>
      </c>
      <c r="BK38" s="30">
        <f t="shared" si="27"/>
        <v>-0.53487219510033968</v>
      </c>
      <c r="BL38" s="30">
        <f t="shared" si="28"/>
        <v>23.060359461407064</v>
      </c>
      <c r="BM38" s="30"/>
      <c r="BN38" s="30">
        <f t="shared" si="56"/>
        <v>13.2554530093763</v>
      </c>
      <c r="BO38" s="30">
        <f t="shared" si="57"/>
        <v>1.6964600329384891</v>
      </c>
      <c r="BP38" s="30">
        <f t="shared" si="29"/>
        <v>-1.6613487880248294</v>
      </c>
      <c r="BQ38" s="30">
        <f t="shared" si="30"/>
        <v>33.459462040900362</v>
      </c>
      <c r="BR38" s="30"/>
      <c r="BS38" s="30">
        <f t="shared" si="58"/>
        <v>23.835071851884191</v>
      </c>
      <c r="BT38" s="30">
        <f t="shared" si="59"/>
        <v>1.6964600329384891</v>
      </c>
      <c r="BU38" s="30">
        <f t="shared" si="31"/>
        <v>-2.987326627434193</v>
      </c>
      <c r="BV38" s="30">
        <f t="shared" si="32"/>
        <v>47.482197043025394</v>
      </c>
      <c r="BW38" s="30"/>
      <c r="BX38" s="30">
        <f t="shared" si="60"/>
        <v>38.167555765546837</v>
      </c>
      <c r="BY38" s="30">
        <f t="shared" si="61"/>
        <v>1.6964600329384891</v>
      </c>
      <c r="BZ38" s="30">
        <f t="shared" si="33"/>
        <v>-4.7836631813419181</v>
      </c>
      <c r="CA38" s="30">
        <f t="shared" si="34"/>
        <v>68.981069725447412</v>
      </c>
      <c r="CB38" s="30"/>
      <c r="CC38" s="30"/>
      <c r="CD38" s="30"/>
      <c r="CE38" s="30">
        <f t="shared" si="62"/>
        <v>62.228953074416481</v>
      </c>
      <c r="CF38" s="30">
        <f t="shared" si="63"/>
        <v>1.6964600329384891</v>
      </c>
      <c r="CG38" s="30">
        <f t="shared" si="35"/>
        <v>-7.7993559101380168</v>
      </c>
      <c r="CH38" s="30">
        <f t="shared" si="36"/>
        <v>109.40840289630574</v>
      </c>
      <c r="CI38" s="30"/>
      <c r="CJ38" s="30"/>
      <c r="CK38" s="30"/>
      <c r="CL38" s="30">
        <f t="shared" si="64"/>
        <v>73.906548693874896</v>
      </c>
      <c r="CM38" s="30">
        <f t="shared" si="65"/>
        <v>1.6964600329384891</v>
      </c>
      <c r="CN38" s="30">
        <f t="shared" si="37"/>
        <v>-9.2629467293811043</v>
      </c>
      <c r="CO38" s="30">
        <f t="shared" si="38"/>
        <v>130.25132952809832</v>
      </c>
      <c r="CP38" s="30" t="str">
        <f t="shared" si="4"/>
        <v/>
      </c>
      <c r="CQ38" s="30" t="str">
        <f t="shared" si="5"/>
        <v/>
      </c>
    </row>
    <row r="39" spans="2:95" x14ac:dyDescent="0.25">
      <c r="D39">
        <v>5</v>
      </c>
      <c r="J39">
        <f t="shared" si="79"/>
        <v>61.620240552363761</v>
      </c>
      <c r="K39">
        <f t="shared" si="80"/>
        <v>-0.26179938779914935</v>
      </c>
      <c r="L39" s="56">
        <f t="shared" si="77"/>
        <v>59.520581771673122</v>
      </c>
      <c r="M39" s="56">
        <f t="shared" si="78"/>
        <v>-15.94849181875041</v>
      </c>
      <c r="O39" s="30">
        <f t="shared" si="40"/>
        <v>43.617644162318854</v>
      </c>
      <c r="P39" s="12">
        <f t="shared" si="41"/>
        <v>-1.7467255153959265</v>
      </c>
      <c r="Q39" s="30">
        <f t="shared" si="6"/>
        <v>-100.08000000000008</v>
      </c>
      <c r="R39" s="47">
        <f t="shared" si="7"/>
        <v>-7.6340935065841986</v>
      </c>
      <c r="S39" s="47">
        <f t="shared" si="8"/>
        <v>-60.336871796842473</v>
      </c>
      <c r="T39" s="47">
        <f t="shared" si="9"/>
        <v>60.817904287272803</v>
      </c>
      <c r="U39" s="12">
        <f t="shared" si="42"/>
        <v>-1.444940552972434</v>
      </c>
      <c r="V39" s="51">
        <f t="shared" si="10"/>
        <v>-1.444940552972434</v>
      </c>
      <c r="W39" s="47">
        <f t="shared" si="11"/>
        <v>-1.444940552972434</v>
      </c>
      <c r="X39" s="51">
        <f t="shared" si="12"/>
        <v>4.8382447542071523</v>
      </c>
      <c r="Y39" s="51">
        <f t="shared" si="13"/>
        <v>4.84</v>
      </c>
      <c r="Z39" s="47">
        <f t="shared" si="14"/>
        <v>7.6340935065841924</v>
      </c>
      <c r="AA39" s="47">
        <f t="shared" si="15"/>
        <v>-60.336871796842473</v>
      </c>
      <c r="AB39" s="47">
        <f t="shared" si="16"/>
        <v>60.817904287272803</v>
      </c>
      <c r="AC39" s="51"/>
      <c r="AD39" s="12">
        <f t="shared" si="17"/>
        <v>1.444940552972434</v>
      </c>
      <c r="AE39" s="30">
        <f t="shared" si="18"/>
        <v>82.78899533261982</v>
      </c>
      <c r="AF39" s="43">
        <f t="shared" si="70"/>
        <v>0.12136376699095131</v>
      </c>
      <c r="AG39" s="45">
        <f t="shared" si="43"/>
        <v>43098</v>
      </c>
      <c r="AH39" s="42">
        <f t="shared" si="44"/>
        <v>8</v>
      </c>
      <c r="AI39" s="45">
        <f t="shared" si="45"/>
        <v>43098</v>
      </c>
      <c r="AJ39" s="30">
        <f t="shared" si="0"/>
        <v>7.6340935065841924</v>
      </c>
      <c r="AK39" s="30">
        <f t="shared" si="1"/>
        <v>-60.336871796842473</v>
      </c>
      <c r="AL39" s="42"/>
      <c r="AM39" s="42"/>
      <c r="AO39" s="30">
        <f t="shared" si="46"/>
        <v>40</v>
      </c>
      <c r="AP39" s="30">
        <f t="shared" si="81"/>
        <v>1.7592918860102851</v>
      </c>
      <c r="AQ39" s="30">
        <f t="shared" si="19"/>
        <v>-7.4952525834290196</v>
      </c>
      <c r="AR39" s="30">
        <f t="shared" si="20"/>
        <v>39.291490029147539</v>
      </c>
      <c r="AS39" s="30"/>
      <c r="AT39" s="30">
        <f t="shared" si="48"/>
        <v>26.225149163881511</v>
      </c>
      <c r="AU39" s="30">
        <f t="shared" si="49"/>
        <v>1.7592918860102851</v>
      </c>
      <c r="AV39" s="30">
        <f t="shared" si="21"/>
        <v>-4.9141029255348574</v>
      </c>
      <c r="AW39" s="30">
        <f t="shared" si="22"/>
        <v>25.760629672138933</v>
      </c>
      <c r="AX39" s="30"/>
      <c r="AY39" s="30">
        <f t="shared" si="50"/>
        <v>61.010139160756196</v>
      </c>
      <c r="AZ39" s="30">
        <f t="shared" si="51"/>
        <v>1.7592918860102851</v>
      </c>
      <c r="BA39" s="30">
        <f t="shared" si="23"/>
        <v>-11.432160079000546</v>
      </c>
      <c r="BB39" s="30">
        <f t="shared" si="24"/>
        <v>59.929481862793899</v>
      </c>
      <c r="BC39" s="30"/>
      <c r="BD39" s="30">
        <f t="shared" si="52"/>
        <v>0.42498554331150196</v>
      </c>
      <c r="BE39" s="30">
        <f t="shared" si="53"/>
        <v>1.7592918860102851</v>
      </c>
      <c r="BF39" s="30">
        <f t="shared" si="25"/>
        <v>-7.963434978563802E-2</v>
      </c>
      <c r="BG39" s="30">
        <f t="shared" si="26"/>
        <v>19.07149364555379</v>
      </c>
      <c r="BH39" s="30"/>
      <c r="BI39" s="30">
        <f t="shared" si="54"/>
        <v>4.2676006984684678</v>
      </c>
      <c r="BJ39" s="30">
        <f t="shared" si="55"/>
        <v>1.7592918860102851</v>
      </c>
      <c r="BK39" s="30">
        <f t="shared" si="27"/>
        <v>-0.79966862900598179</v>
      </c>
      <c r="BL39" s="30">
        <f t="shared" si="28"/>
        <v>23.018419826422985</v>
      </c>
      <c r="BM39" s="30"/>
      <c r="BN39" s="30">
        <f t="shared" si="56"/>
        <v>13.2554530093763</v>
      </c>
      <c r="BO39" s="30">
        <f t="shared" si="57"/>
        <v>1.7592918860102851</v>
      </c>
      <c r="BP39" s="30">
        <f t="shared" si="29"/>
        <v>-2.483824210326242</v>
      </c>
      <c r="BQ39" s="30">
        <f t="shared" si="30"/>
        <v>33.329194731458465</v>
      </c>
      <c r="BR39" s="30"/>
      <c r="BS39" s="30">
        <f t="shared" si="58"/>
        <v>23.835071851884191</v>
      </c>
      <c r="BT39" s="30">
        <f t="shared" si="59"/>
        <v>1.7592918860102851</v>
      </c>
      <c r="BU39" s="30">
        <f t="shared" si="31"/>
        <v>-4.4662470968512817</v>
      </c>
      <c r="BV39" s="30">
        <f t="shared" si="32"/>
        <v>47.247959052192257</v>
      </c>
      <c r="BW39" s="30"/>
      <c r="BX39" s="30">
        <f t="shared" si="60"/>
        <v>38.167555765546837</v>
      </c>
      <c r="BY39" s="30">
        <f t="shared" si="61"/>
        <v>1.7592918860102851</v>
      </c>
      <c r="BZ39" s="30">
        <f t="shared" si="33"/>
        <v>-7.1518867738721523</v>
      </c>
      <c r="CA39" s="30">
        <f t="shared" si="34"/>
        <v>68.605979957181148</v>
      </c>
      <c r="CB39" s="30"/>
      <c r="CC39" s="30"/>
      <c r="CD39" s="30"/>
      <c r="CE39" s="30">
        <f t="shared" si="62"/>
        <v>62.228953074416481</v>
      </c>
      <c r="CF39" s="30">
        <f t="shared" si="63"/>
        <v>1.7592918860102851</v>
      </c>
      <c r="CG39" s="30">
        <f t="shared" si="35"/>
        <v>-11.660543032377584</v>
      </c>
      <c r="CH39" s="30">
        <f t="shared" si="36"/>
        <v>108.79685093496153</v>
      </c>
      <c r="CI39" s="30"/>
      <c r="CJ39" s="30"/>
      <c r="CK39" s="30"/>
      <c r="CL39" s="30">
        <f t="shared" si="64"/>
        <v>73.906548693874896</v>
      </c>
      <c r="CM39" s="30">
        <f t="shared" si="65"/>
        <v>1.7592918860102851</v>
      </c>
      <c r="CN39" s="30">
        <f t="shared" si="37"/>
        <v>-13.848706250752212</v>
      </c>
      <c r="CO39" s="30">
        <f t="shared" si="38"/>
        <v>129.52501657284301</v>
      </c>
      <c r="CP39" s="30" t="str">
        <f t="shared" si="4"/>
        <v/>
      </c>
      <c r="CQ39" s="30" t="str">
        <f t="shared" si="5"/>
        <v/>
      </c>
    </row>
    <row r="40" spans="2:95" x14ac:dyDescent="0.25">
      <c r="D40">
        <v>6</v>
      </c>
      <c r="J40">
        <f t="shared" si="79"/>
        <v>61.620240552363761</v>
      </c>
      <c r="K40">
        <f t="shared" si="80"/>
        <v>0</v>
      </c>
      <c r="L40" s="56">
        <f t="shared" si="77"/>
        <v>61.620240552363761</v>
      </c>
      <c r="M40" s="56">
        <f t="shared" si="78"/>
        <v>0</v>
      </c>
      <c r="O40" s="30">
        <f t="shared" si="40"/>
        <v>43.617644162318854</v>
      </c>
      <c r="P40" s="12">
        <f t="shared" si="41"/>
        <v>-1.7530087007031061</v>
      </c>
      <c r="Q40" s="30">
        <f t="shared" si="6"/>
        <v>-100.44000000000008</v>
      </c>
      <c r="R40" s="47">
        <f t="shared" si="7"/>
        <v>-7.9037685180498007</v>
      </c>
      <c r="S40" s="47">
        <f t="shared" si="8"/>
        <v>-60.288058003062339</v>
      </c>
      <c r="T40" s="47">
        <f t="shared" si="9"/>
        <v>60.803943084042864</v>
      </c>
      <c r="U40" s="12">
        <f t="shared" si="42"/>
        <v>-1.4404396892288578</v>
      </c>
      <c r="V40" s="51">
        <f t="shared" si="10"/>
        <v>-1.4404396892288578</v>
      </c>
      <c r="W40" s="47">
        <f t="shared" si="11"/>
        <v>-1.4404396892288578</v>
      </c>
      <c r="X40" s="51">
        <f t="shared" si="12"/>
        <v>4.8427456179507287</v>
      </c>
      <c r="Y40" s="51">
        <f t="shared" si="13"/>
        <v>4.8499999999999996</v>
      </c>
      <c r="Z40" s="47">
        <f t="shared" si="14"/>
        <v>7.9037685180498061</v>
      </c>
      <c r="AA40" s="47">
        <f t="shared" si="15"/>
        <v>-60.288058003062339</v>
      </c>
      <c r="AB40" s="47">
        <f t="shared" si="16"/>
        <v>60.803943084042864</v>
      </c>
      <c r="AC40" s="51"/>
      <c r="AD40" s="12">
        <f t="shared" si="17"/>
        <v>1.4404396892288578</v>
      </c>
      <c r="AE40" s="30">
        <f t="shared" si="18"/>
        <v>82.531114835949467</v>
      </c>
      <c r="AF40" s="43">
        <f t="shared" si="70"/>
        <v>0.12586463073452747</v>
      </c>
      <c r="AG40" s="45">
        <f t="shared" si="43"/>
        <v>43098</v>
      </c>
      <c r="AH40" s="42">
        <f t="shared" si="44"/>
        <v>8</v>
      </c>
      <c r="AI40" s="45">
        <f t="shared" si="45"/>
        <v>43098</v>
      </c>
      <c r="AJ40" s="30">
        <f t="shared" si="0"/>
        <v>7.9037685180498061</v>
      </c>
      <c r="AK40" s="30">
        <f t="shared" si="1"/>
        <v>-60.288058003062339</v>
      </c>
      <c r="AL40" s="42"/>
      <c r="AM40" s="42"/>
      <c r="AO40" s="30">
        <f t="shared" si="46"/>
        <v>40</v>
      </c>
      <c r="AP40" s="30">
        <f t="shared" si="81"/>
        <v>1.822123739082081</v>
      </c>
      <c r="AQ40" s="30">
        <f t="shared" si="19"/>
        <v>-9.9475954865942278</v>
      </c>
      <c r="AR40" s="30">
        <f t="shared" si="20"/>
        <v>38.743326445145236</v>
      </c>
      <c r="AS40" s="30"/>
      <c r="AT40" s="30">
        <f t="shared" si="48"/>
        <v>26.225149163881511</v>
      </c>
      <c r="AU40" s="30">
        <f t="shared" si="49"/>
        <v>1.822123739082081</v>
      </c>
      <c r="AV40" s="30">
        <f t="shared" si="21"/>
        <v>-6.5219293864472032</v>
      </c>
      <c r="AW40" s="30">
        <f t="shared" si="22"/>
        <v>25.401237878222226</v>
      </c>
      <c r="AX40" s="30"/>
      <c r="AY40" s="30">
        <f t="shared" si="50"/>
        <v>61.010139160756196</v>
      </c>
      <c r="AZ40" s="30">
        <f t="shared" si="51"/>
        <v>1.822123739082081</v>
      </c>
      <c r="BA40" s="30">
        <f t="shared" si="23"/>
        <v>-15.172604623800604</v>
      </c>
      <c r="BB40" s="30">
        <f t="shared" si="24"/>
        <v>59.093393449222908</v>
      </c>
      <c r="BC40" s="30"/>
      <c r="BD40" s="30">
        <f t="shared" si="52"/>
        <v>0.42498554331150196</v>
      </c>
      <c r="BE40" s="30">
        <f t="shared" si="53"/>
        <v>1.822123739082081</v>
      </c>
      <c r="BF40" s="30">
        <f t="shared" si="25"/>
        <v>-0.10568960681283232</v>
      </c>
      <c r="BG40" s="30">
        <f t="shared" si="26"/>
        <v>19.06566960558952</v>
      </c>
      <c r="BH40" s="30"/>
      <c r="BI40" s="30">
        <f t="shared" si="54"/>
        <v>4.2676006984684678</v>
      </c>
      <c r="BJ40" s="30">
        <f t="shared" si="55"/>
        <v>1.822123739082081</v>
      </c>
      <c r="BK40" s="30">
        <f t="shared" si="27"/>
        <v>-1.0613091361667826</v>
      </c>
      <c r="BL40" s="30">
        <f t="shared" si="28"/>
        <v>22.959936244073905</v>
      </c>
      <c r="BM40" s="30"/>
      <c r="BN40" s="30">
        <f t="shared" si="56"/>
        <v>13.2554530093763</v>
      </c>
      <c r="BO40" s="30">
        <f t="shared" si="57"/>
        <v>1.822123739082081</v>
      </c>
      <c r="BP40" s="30">
        <f t="shared" si="29"/>
        <v>-3.2964971132208389</v>
      </c>
      <c r="BQ40" s="30">
        <f t="shared" si="30"/>
        <v>33.147540815728618</v>
      </c>
      <c r="BR40" s="30"/>
      <c r="BS40" s="30">
        <f t="shared" si="58"/>
        <v>23.835071851884191</v>
      </c>
      <c r="BT40" s="30">
        <f t="shared" si="59"/>
        <v>1.822123739082081</v>
      </c>
      <c r="BU40" s="30">
        <f t="shared" si="31"/>
        <v>-5.9275413294113077</v>
      </c>
      <c r="BV40" s="30">
        <f t="shared" si="32"/>
        <v>46.921321091910229</v>
      </c>
      <c r="BW40" s="30"/>
      <c r="BX40" s="30">
        <f t="shared" si="60"/>
        <v>38.167555765546837</v>
      </c>
      <c r="BY40" s="30">
        <f t="shared" si="61"/>
        <v>1.822123739082081</v>
      </c>
      <c r="BZ40" s="30">
        <f t="shared" si="33"/>
        <v>-9.491885136692181</v>
      </c>
      <c r="CA40" s="30">
        <f t="shared" si="34"/>
        <v>68.082928353154898</v>
      </c>
      <c r="CB40" s="30"/>
      <c r="CC40" s="30"/>
      <c r="CD40" s="30"/>
      <c r="CE40" s="30">
        <f t="shared" si="62"/>
        <v>62.228953074416481</v>
      </c>
      <c r="CF40" s="30">
        <f t="shared" si="63"/>
        <v>1.822123739082081</v>
      </c>
      <c r="CG40" s="30">
        <f t="shared" si="35"/>
        <v>-15.475711318463736</v>
      </c>
      <c r="CH40" s="30">
        <f t="shared" si="36"/>
        <v>107.94405978631193</v>
      </c>
      <c r="CI40" s="30"/>
      <c r="CJ40" s="30"/>
      <c r="CK40" s="30"/>
      <c r="CL40" s="30">
        <f t="shared" si="64"/>
        <v>73.906548693874896</v>
      </c>
      <c r="CM40" s="30">
        <f t="shared" si="65"/>
        <v>1.822123739082081</v>
      </c>
      <c r="CN40" s="30">
        <f t="shared" si="37"/>
        <v>-18.379811255423661</v>
      </c>
      <c r="CO40" s="30">
        <f t="shared" si="38"/>
        <v>128.51219460751113</v>
      </c>
      <c r="CP40" s="30" t="str">
        <f t="shared" si="4"/>
        <v/>
      </c>
      <c r="CQ40" s="30" t="str">
        <f t="shared" si="5"/>
        <v/>
      </c>
    </row>
    <row r="41" spans="2:95" x14ac:dyDescent="0.25">
      <c r="D41">
        <v>7</v>
      </c>
      <c r="J41">
        <f t="shared" si="79"/>
        <v>61.620240552363761</v>
      </c>
      <c r="K41">
        <f t="shared" si="80"/>
        <v>0.26179938779914957</v>
      </c>
      <c r="L41" s="56">
        <f t="shared" si="77"/>
        <v>59.520581771673115</v>
      </c>
      <c r="M41" s="56">
        <f t="shared" si="78"/>
        <v>15.948491818750425</v>
      </c>
      <c r="O41" s="30">
        <f t="shared" si="40"/>
        <v>43.617644162318854</v>
      </c>
      <c r="P41" s="12">
        <f t="shared" si="41"/>
        <v>-1.7592918860102857</v>
      </c>
      <c r="Q41" s="30">
        <f t="shared" si="6"/>
        <v>-100.8000000000001</v>
      </c>
      <c r="R41" s="47">
        <f t="shared" si="7"/>
        <v>-8.1731315022677293</v>
      </c>
      <c r="S41" s="47">
        <f t="shared" si="8"/>
        <v>-60.237550765903755</v>
      </c>
      <c r="T41" s="47">
        <f t="shared" si="9"/>
        <v>60.789494164931114</v>
      </c>
      <c r="U41" s="12">
        <f t="shared" si="42"/>
        <v>-1.4359381902261423</v>
      </c>
      <c r="V41" s="51">
        <f t="shared" si="10"/>
        <v>-1.4359381902261423</v>
      </c>
      <c r="W41" s="47">
        <f t="shared" si="11"/>
        <v>-1.4359381902261423</v>
      </c>
      <c r="X41" s="51">
        <f t="shared" si="12"/>
        <v>4.8472471169534437</v>
      </c>
      <c r="Y41" s="51">
        <f t="shared" si="13"/>
        <v>4.8499999999999996</v>
      </c>
      <c r="Z41" s="47">
        <f t="shared" si="14"/>
        <v>8.1731315022677276</v>
      </c>
      <c r="AA41" s="47">
        <f t="shared" si="15"/>
        <v>-60.237550765903762</v>
      </c>
      <c r="AB41" s="47">
        <f t="shared" si="16"/>
        <v>60.789494164931121</v>
      </c>
      <c r="AC41" s="51"/>
      <c r="AD41" s="12">
        <f t="shared" si="17"/>
        <v>1.4359381902261423</v>
      </c>
      <c r="AE41" s="30">
        <f t="shared" si="18"/>
        <v>82.273197941611528</v>
      </c>
      <c r="AF41" s="43">
        <f t="shared" si="70"/>
        <v>0.13036612973724293</v>
      </c>
      <c r="AG41" s="45">
        <f t="shared" si="43"/>
        <v>43098</v>
      </c>
      <c r="AH41" s="42">
        <f t="shared" si="44"/>
        <v>8</v>
      </c>
      <c r="AI41" s="45">
        <f t="shared" si="45"/>
        <v>43098</v>
      </c>
      <c r="AJ41" s="30">
        <f t="shared" si="0"/>
        <v>8.1731315022677276</v>
      </c>
      <c r="AK41" s="30">
        <f t="shared" si="1"/>
        <v>-60.237550765903762</v>
      </c>
      <c r="AL41" s="42"/>
      <c r="AM41" s="42"/>
      <c r="AO41" s="30">
        <f t="shared" si="46"/>
        <v>40</v>
      </c>
      <c r="AP41" s="30">
        <f t="shared" si="81"/>
        <v>1.884955592153877</v>
      </c>
      <c r="AQ41" s="30">
        <f t="shared" si="19"/>
        <v>-12.360679774997935</v>
      </c>
      <c r="AR41" s="30">
        <f t="shared" si="20"/>
        <v>38.042260651806131</v>
      </c>
      <c r="AS41" s="30"/>
      <c r="AT41" s="30">
        <f t="shared" si="48"/>
        <v>26.225149163881511</v>
      </c>
      <c r="AU41" s="30">
        <f t="shared" si="49"/>
        <v>1.884955592153877</v>
      </c>
      <c r="AV41" s="30">
        <f t="shared" si="21"/>
        <v>-8.1040167716573563</v>
      </c>
      <c r="AW41" s="30">
        <f t="shared" si="22"/>
        <v>24.941599003121901</v>
      </c>
      <c r="AX41" s="30"/>
      <c r="AY41" s="30">
        <f t="shared" si="50"/>
        <v>61.010139160756196</v>
      </c>
      <c r="AZ41" s="30">
        <f t="shared" si="51"/>
        <v>1.884955592153877</v>
      </c>
      <c r="BA41" s="30">
        <f t="shared" si="23"/>
        <v>-18.853169829854217</v>
      </c>
      <c r="BB41" s="30">
        <f t="shared" si="24"/>
        <v>58.024090408911292</v>
      </c>
      <c r="BC41" s="30"/>
      <c r="BD41" s="30">
        <f t="shared" si="52"/>
        <v>0.42498554331150196</v>
      </c>
      <c r="BE41" s="30">
        <f t="shared" si="53"/>
        <v>1.884955592153877</v>
      </c>
      <c r="BF41" s="30">
        <f t="shared" si="25"/>
        <v>-0.13132775524692478</v>
      </c>
      <c r="BG41" s="30">
        <f t="shared" si="26"/>
        <v>19.058221034912535</v>
      </c>
      <c r="BH41" s="30"/>
      <c r="BI41" s="30">
        <f t="shared" si="54"/>
        <v>4.2676006984684678</v>
      </c>
      <c r="BJ41" s="30">
        <f t="shared" si="55"/>
        <v>1.884955592153877</v>
      </c>
      <c r="BK41" s="30">
        <f t="shared" si="27"/>
        <v>-1.3187611410331563</v>
      </c>
      <c r="BL41" s="30">
        <f t="shared" si="28"/>
        <v>22.885139522340744</v>
      </c>
      <c r="BM41" s="30"/>
      <c r="BN41" s="30">
        <f t="shared" si="56"/>
        <v>13.2554530093763</v>
      </c>
      <c r="BO41" s="30">
        <f t="shared" si="57"/>
        <v>1.884955592153877</v>
      </c>
      <c r="BP41" s="30">
        <f t="shared" si="29"/>
        <v>-4.0961602480358286</v>
      </c>
      <c r="BQ41" s="30">
        <f t="shared" si="30"/>
        <v>32.915217198726424</v>
      </c>
      <c r="BR41" s="30"/>
      <c r="BS41" s="30">
        <f t="shared" si="58"/>
        <v>23.835071851884191</v>
      </c>
      <c r="BT41" s="30">
        <f t="shared" si="59"/>
        <v>1.884955592153877</v>
      </c>
      <c r="BU41" s="30">
        <f t="shared" si="31"/>
        <v>-7.3654422643801878</v>
      </c>
      <c r="BV41" s="30">
        <f t="shared" si="32"/>
        <v>46.50357225298184</v>
      </c>
      <c r="BW41" s="30"/>
      <c r="BX41" s="30">
        <f t="shared" si="60"/>
        <v>38.167555765546837</v>
      </c>
      <c r="BY41" s="30">
        <f t="shared" si="61"/>
        <v>1.884955592153877</v>
      </c>
      <c r="BZ41" s="30">
        <f t="shared" si="33"/>
        <v>-11.794423365307516</v>
      </c>
      <c r="CA41" s="30">
        <f t="shared" si="34"/>
        <v>67.413979159090204</v>
      </c>
      <c r="CB41" s="30"/>
      <c r="CC41" s="30"/>
      <c r="CD41" s="30"/>
      <c r="CE41" s="30">
        <f t="shared" si="62"/>
        <v>62.228953074416481</v>
      </c>
      <c r="CF41" s="30">
        <f t="shared" si="63"/>
        <v>1.884955592153877</v>
      </c>
      <c r="CG41" s="30">
        <f t="shared" si="35"/>
        <v>-19.229804042155884</v>
      </c>
      <c r="CH41" s="30">
        <f t="shared" si="36"/>
        <v>106.85339502741749</v>
      </c>
      <c r="CI41" s="30"/>
      <c r="CJ41" s="30"/>
      <c r="CK41" s="30"/>
      <c r="CL41" s="30">
        <f t="shared" si="64"/>
        <v>73.906548693874896</v>
      </c>
      <c r="CM41" s="30">
        <f t="shared" si="65"/>
        <v>1.884955592153877</v>
      </c>
      <c r="CN41" s="30">
        <f t="shared" si="37"/>
        <v>-22.83837954200699</v>
      </c>
      <c r="CO41" s="30">
        <f t="shared" si="38"/>
        <v>127.21686077768547</v>
      </c>
      <c r="CP41" s="30" t="str">
        <f t="shared" si="4"/>
        <v/>
      </c>
      <c r="CQ41" s="30" t="str">
        <f t="shared" si="5"/>
        <v/>
      </c>
    </row>
    <row r="42" spans="2:95" x14ac:dyDescent="0.25">
      <c r="D42">
        <v>8</v>
      </c>
      <c r="J42">
        <f t="shared" si="79"/>
        <v>61.620240552363761</v>
      </c>
      <c r="K42">
        <f t="shared" si="80"/>
        <v>0.5235987755982987</v>
      </c>
      <c r="L42" s="56">
        <f t="shared" si="77"/>
        <v>53.364693705655071</v>
      </c>
      <c r="M42" s="56">
        <f t="shared" si="78"/>
        <v>30.81012027618187</v>
      </c>
      <c r="O42" s="30">
        <f t="shared" si="40"/>
        <v>43.617644162318854</v>
      </c>
      <c r="P42" s="12">
        <f t="shared" si="41"/>
        <v>-1.7655750713174654</v>
      </c>
      <c r="Q42" s="30">
        <f t="shared" si="6"/>
        <v>-101.1600000000001</v>
      </c>
      <c r="R42" s="47">
        <f t="shared" si="7"/>
        <v>-8.4421718252485931</v>
      </c>
      <c r="S42" s="47">
        <f t="shared" si="8"/>
        <v>-60.18535207930595</v>
      </c>
      <c r="T42" s="47">
        <f t="shared" si="9"/>
        <v>60.774557752706336</v>
      </c>
      <c r="U42" s="12">
        <f t="shared" si="42"/>
        <v>-1.4314360336896694</v>
      </c>
      <c r="V42" s="51">
        <f t="shared" si="10"/>
        <v>-1.4314360336896694</v>
      </c>
      <c r="W42" s="47">
        <f t="shared" si="11"/>
        <v>-1.4314360336896694</v>
      </c>
      <c r="X42" s="51">
        <f t="shared" si="12"/>
        <v>4.8517492734899168</v>
      </c>
      <c r="Y42" s="51">
        <f t="shared" si="13"/>
        <v>4.8599999999999994</v>
      </c>
      <c r="Z42" s="47">
        <f t="shared" si="14"/>
        <v>8.442171825248586</v>
      </c>
      <c r="AA42" s="47">
        <f t="shared" si="15"/>
        <v>-60.185352079305943</v>
      </c>
      <c r="AB42" s="47">
        <f t="shared" si="16"/>
        <v>60.774557752706336</v>
      </c>
      <c r="AC42" s="51"/>
      <c r="AD42" s="12">
        <f t="shared" si="17"/>
        <v>1.4314360336896694</v>
      </c>
      <c r="AE42" s="30">
        <f t="shared" si="18"/>
        <v>82.015243373364385</v>
      </c>
      <c r="AF42" s="43">
        <f t="shared" si="70"/>
        <v>0.13486828627371583</v>
      </c>
      <c r="AG42" s="45">
        <f t="shared" si="43"/>
        <v>43098</v>
      </c>
      <c r="AH42" s="42">
        <f t="shared" si="44"/>
        <v>8</v>
      </c>
      <c r="AI42" s="45">
        <f t="shared" si="45"/>
        <v>43098</v>
      </c>
      <c r="AJ42" s="30">
        <f t="shared" si="0"/>
        <v>8.442171825248586</v>
      </c>
      <c r="AK42" s="30">
        <f t="shared" si="1"/>
        <v>-60.185352079305943</v>
      </c>
      <c r="AL42" s="42"/>
      <c r="AM42" s="42"/>
      <c r="AO42" s="30">
        <f t="shared" si="46"/>
        <v>40</v>
      </c>
      <c r="AP42" s="30">
        <f t="shared" si="81"/>
        <v>1.9477874452256729</v>
      </c>
      <c r="AQ42" s="30">
        <f t="shared" si="19"/>
        <v>-14.724982107387161</v>
      </c>
      <c r="AR42" s="30">
        <f t="shared" si="20"/>
        <v>37.191059435530043</v>
      </c>
      <c r="AS42" s="30"/>
      <c r="AT42" s="30">
        <f t="shared" si="48"/>
        <v>26.225149163881511</v>
      </c>
      <c r="AU42" s="30">
        <f t="shared" si="49"/>
        <v>1.9477874452256729</v>
      </c>
      <c r="AV42" s="30">
        <f t="shared" si="21"/>
        <v>-9.6541213050428656</v>
      </c>
      <c r="AW42" s="30">
        <f t="shared" si="22"/>
        <v>24.383527031488956</v>
      </c>
      <c r="AX42" s="30"/>
      <c r="AY42" s="30">
        <f t="shared" si="50"/>
        <v>61.010139160756196</v>
      </c>
      <c r="AZ42" s="30">
        <f t="shared" si="51"/>
        <v>1.9477874452256729</v>
      </c>
      <c r="BA42" s="30">
        <f t="shared" si="23"/>
        <v>-22.459330187783394</v>
      </c>
      <c r="BB42" s="30">
        <f t="shared" si="24"/>
        <v>56.725792792441062</v>
      </c>
      <c r="BC42" s="30"/>
      <c r="BD42" s="30">
        <f t="shared" si="52"/>
        <v>0.42498554331150196</v>
      </c>
      <c r="BE42" s="30">
        <f t="shared" si="53"/>
        <v>1.9477874452256729</v>
      </c>
      <c r="BF42" s="30">
        <f t="shared" si="25"/>
        <v>-0.15644761302900195</v>
      </c>
      <c r="BG42" s="30">
        <f t="shared" si="26"/>
        <v>19.049177329628375</v>
      </c>
      <c r="BH42" s="30"/>
      <c r="BI42" s="30">
        <f t="shared" si="54"/>
        <v>4.2676006984684678</v>
      </c>
      <c r="BJ42" s="30">
        <f t="shared" si="55"/>
        <v>1.9477874452256729</v>
      </c>
      <c r="BK42" s="30">
        <f t="shared" si="27"/>
        <v>-1.5710085981605284</v>
      </c>
      <c r="BL42" s="30">
        <f t="shared" si="28"/>
        <v>22.794324849712819</v>
      </c>
      <c r="BM42" s="30"/>
      <c r="BN42" s="30">
        <f t="shared" si="56"/>
        <v>13.2554530093763</v>
      </c>
      <c r="BO42" s="30">
        <f t="shared" si="57"/>
        <v>1.9477874452256729</v>
      </c>
      <c r="BP42" s="30">
        <f t="shared" si="29"/>
        <v>-4.8796577097094325</v>
      </c>
      <c r="BQ42" s="30">
        <f t="shared" si="30"/>
        <v>32.633140755629633</v>
      </c>
      <c r="BR42" s="30"/>
      <c r="BS42" s="30">
        <f t="shared" si="58"/>
        <v>23.835071851884191</v>
      </c>
      <c r="BT42" s="30">
        <f t="shared" si="59"/>
        <v>1.9477874452256729</v>
      </c>
      <c r="BU42" s="30">
        <f t="shared" si="31"/>
        <v>-8.7742751636820522</v>
      </c>
      <c r="BV42" s="30">
        <f t="shared" si="32"/>
        <v>45.996361199223045</v>
      </c>
      <c r="BW42" s="30"/>
      <c r="BX42" s="30">
        <f t="shared" si="60"/>
        <v>38.167555765546837</v>
      </c>
      <c r="BY42" s="30">
        <f t="shared" si="61"/>
        <v>1.9477874452256729</v>
      </c>
      <c r="BZ42" s="30">
        <f t="shared" si="33"/>
        <v>-14.050414393259471</v>
      </c>
      <c r="CA42" s="30">
        <f t="shared" si="34"/>
        <v>66.601772411842234</v>
      </c>
      <c r="CB42" s="30"/>
      <c r="CC42" s="30"/>
      <c r="CD42" s="30"/>
      <c r="CE42" s="30">
        <f t="shared" si="62"/>
        <v>62.228953074416481</v>
      </c>
      <c r="CF42" s="30">
        <f t="shared" si="63"/>
        <v>1.9477874452256729</v>
      </c>
      <c r="CG42" s="30">
        <f t="shared" si="35"/>
        <v>-22.908005514555448</v>
      </c>
      <c r="CH42" s="30">
        <f t="shared" si="36"/>
        <v>105.52916101380421</v>
      </c>
      <c r="CI42" s="30"/>
      <c r="CJ42" s="30"/>
      <c r="CK42" s="30"/>
      <c r="CL42" s="30">
        <f t="shared" si="64"/>
        <v>73.906548693874896</v>
      </c>
      <c r="CM42" s="30">
        <f t="shared" si="65"/>
        <v>1.9477874452256729</v>
      </c>
      <c r="CN42" s="30">
        <f t="shared" si="37"/>
        <v>-27.206815178401147</v>
      </c>
      <c r="CO42" s="30">
        <f t="shared" si="38"/>
        <v>125.64412717421061</v>
      </c>
      <c r="CP42" s="30" t="str">
        <f t="shared" si="4"/>
        <v/>
      </c>
      <c r="CQ42" s="30" t="str">
        <f t="shared" si="5"/>
        <v/>
      </c>
    </row>
    <row r="43" spans="2:95" x14ac:dyDescent="0.25">
      <c r="D43">
        <v>9</v>
      </c>
      <c r="J43">
        <f t="shared" si="79"/>
        <v>61.620240552363761</v>
      </c>
      <c r="K43">
        <f t="shared" si="80"/>
        <v>0.78539816339744828</v>
      </c>
      <c r="L43" s="56">
        <f t="shared" si="77"/>
        <v>43.57208995292271</v>
      </c>
      <c r="M43" s="56">
        <f t="shared" si="78"/>
        <v>43.572089952922703</v>
      </c>
      <c r="O43" s="30">
        <f t="shared" si="40"/>
        <v>43.617644162318854</v>
      </c>
      <c r="P43" s="12">
        <f t="shared" si="41"/>
        <v>-1.771858256624645</v>
      </c>
      <c r="Q43" s="30">
        <f t="shared" si="6"/>
        <v>-101.5200000000001</v>
      </c>
      <c r="R43" s="47">
        <f t="shared" si="7"/>
        <v>-8.7108788657411065</v>
      </c>
      <c r="S43" s="47">
        <f t="shared" si="8"/>
        <v>-60.131464003983709</v>
      </c>
      <c r="T43" s="47">
        <f t="shared" si="9"/>
        <v>60.759134077733563</v>
      </c>
      <c r="U43" s="12">
        <f t="shared" si="42"/>
        <v>-1.4269331973070423</v>
      </c>
      <c r="V43" s="51">
        <f t="shared" si="10"/>
        <v>-1.4269331973070423</v>
      </c>
      <c r="W43" s="47">
        <f t="shared" si="11"/>
        <v>-1.4269331973070423</v>
      </c>
      <c r="X43" s="51">
        <f t="shared" si="12"/>
        <v>4.8562521098725444</v>
      </c>
      <c r="Y43" s="51">
        <f t="shared" si="13"/>
        <v>4.8599999999999994</v>
      </c>
      <c r="Z43" s="47">
        <f t="shared" si="14"/>
        <v>8.7108788657411118</v>
      </c>
      <c r="AA43" s="47">
        <f t="shared" si="15"/>
        <v>-60.131464003983709</v>
      </c>
      <c r="AB43" s="47">
        <f t="shared" si="16"/>
        <v>60.759134077733563</v>
      </c>
      <c r="AC43" s="51"/>
      <c r="AD43" s="12">
        <f t="shared" si="17"/>
        <v>1.4269331973070423</v>
      </c>
      <c r="AE43" s="30">
        <f t="shared" si="18"/>
        <v>81.757249852801877</v>
      </c>
      <c r="AF43" s="43">
        <f t="shared" si="70"/>
        <v>0.13937112265634299</v>
      </c>
      <c r="AG43" s="45">
        <f t="shared" si="43"/>
        <v>43099</v>
      </c>
      <c r="AH43" s="42">
        <f t="shared" si="44"/>
        <v>9</v>
      </c>
      <c r="AI43" s="45">
        <f t="shared" si="45"/>
        <v>43099</v>
      </c>
      <c r="AJ43" s="30">
        <f t="shared" si="0"/>
        <v>8.7108788657411118</v>
      </c>
      <c r="AK43" s="30">
        <f t="shared" si="1"/>
        <v>-60.131464003983709</v>
      </c>
      <c r="AL43" s="42"/>
      <c r="AM43" s="42"/>
      <c r="AO43" s="30">
        <f t="shared" si="46"/>
        <v>40</v>
      </c>
      <c r="AP43" s="30">
        <f t="shared" si="81"/>
        <v>2.0106192982974687</v>
      </c>
      <c r="AQ43" s="30">
        <f t="shared" si="19"/>
        <v>-17.031171662602944</v>
      </c>
      <c r="AR43" s="30">
        <f t="shared" si="20"/>
        <v>36.193082098640765</v>
      </c>
      <c r="AS43" s="30"/>
      <c r="AT43" s="30">
        <f t="shared" si="48"/>
        <v>26.225149163881511</v>
      </c>
      <c r="AU43" s="30">
        <f t="shared" si="49"/>
        <v>2.0106192982974687</v>
      </c>
      <c r="AV43" s="30">
        <f t="shared" si="21"/>
        <v>-11.166125432185851</v>
      </c>
      <c r="AW43" s="30">
        <f t="shared" si="22"/>
        <v>23.729224418436594</v>
      </c>
      <c r="AX43" s="30"/>
      <c r="AY43" s="30">
        <f t="shared" si="50"/>
        <v>61.010139160756196</v>
      </c>
      <c r="AZ43" s="30">
        <f t="shared" si="51"/>
        <v>2.0106192982974687</v>
      </c>
      <c r="BA43" s="30">
        <f t="shared" si="23"/>
        <v>-25.976853830153324</v>
      </c>
      <c r="BB43" s="30">
        <f t="shared" si="24"/>
        <v>55.203624387368677</v>
      </c>
      <c r="BC43" s="30"/>
      <c r="BD43" s="30">
        <f t="shared" si="52"/>
        <v>0.42498554331150196</v>
      </c>
      <c r="BE43" s="30">
        <f t="shared" si="53"/>
        <v>2.0106192982974687</v>
      </c>
      <c r="BF43" s="30">
        <f t="shared" si="25"/>
        <v>-0.18095004355656918</v>
      </c>
      <c r="BG43" s="30">
        <f t="shared" si="26"/>
        <v>19.038574181110111</v>
      </c>
      <c r="BH43" s="30"/>
      <c r="BI43" s="30">
        <f t="shared" si="54"/>
        <v>4.2676006984684678</v>
      </c>
      <c r="BJ43" s="30">
        <f t="shared" si="55"/>
        <v>2.0106192982974687</v>
      </c>
      <c r="BK43" s="30">
        <f t="shared" si="27"/>
        <v>-1.8170560020765172</v>
      </c>
      <c r="BL43" s="30">
        <f t="shared" si="28"/>
        <v>22.68785063021371</v>
      </c>
      <c r="BM43" s="30"/>
      <c r="BN43" s="30">
        <f t="shared" si="56"/>
        <v>13.2554530093763</v>
      </c>
      <c r="BO43" s="30">
        <f t="shared" si="57"/>
        <v>2.0106192982974687</v>
      </c>
      <c r="BP43" s="30">
        <f t="shared" si="29"/>
        <v>-5.6438973917063633</v>
      </c>
      <c r="BQ43" s="30">
        <f t="shared" si="30"/>
        <v>32.302424713290677</v>
      </c>
      <c r="BR43" s="30"/>
      <c r="BS43" s="30">
        <f t="shared" si="58"/>
        <v>23.835071851884191</v>
      </c>
      <c r="BT43" s="30">
        <f t="shared" si="59"/>
        <v>2.0106192982974687</v>
      </c>
      <c r="BU43" s="30">
        <f t="shared" si="31"/>
        <v>-10.148480007497877</v>
      </c>
      <c r="BV43" s="30">
        <f t="shared" si="32"/>
        <v>45.401689660940342</v>
      </c>
      <c r="BW43" s="30"/>
      <c r="BX43" s="30">
        <f t="shared" si="60"/>
        <v>38.167555765546837</v>
      </c>
      <c r="BY43" s="30">
        <f t="shared" si="61"/>
        <v>2.0106192982974687</v>
      </c>
      <c r="BZ43" s="30">
        <f t="shared" si="33"/>
        <v>-16.250954854624972</v>
      </c>
      <c r="CA43" s="30">
        <f t="shared" si="34"/>
        <v>65.649513520380395</v>
      </c>
      <c r="CB43" s="30"/>
      <c r="CC43" s="30"/>
      <c r="CD43" s="30"/>
      <c r="CE43" s="30">
        <f t="shared" si="62"/>
        <v>62.228953074416481</v>
      </c>
      <c r="CF43" s="30">
        <f t="shared" si="63"/>
        <v>2.0106192982974687</v>
      </c>
      <c r="CG43" s="30">
        <f t="shared" si="35"/>
        <v>-26.495799554861254</v>
      </c>
      <c r="CH43" s="30">
        <f t="shared" si="36"/>
        <v>103.97658389213888</v>
      </c>
      <c r="CI43" s="30"/>
      <c r="CJ43" s="30"/>
      <c r="CK43" s="30"/>
      <c r="CL43" s="30">
        <f t="shared" si="64"/>
        <v>73.906548693874896</v>
      </c>
      <c r="CM43" s="30">
        <f t="shared" si="65"/>
        <v>2.0106192982974687</v>
      </c>
      <c r="CN43" s="30">
        <f t="shared" si="37"/>
        <v>-31.467877944897666</v>
      </c>
      <c r="CO43" s="30">
        <f t="shared" si="38"/>
        <v>123.80020065810584</v>
      </c>
      <c r="CP43" s="30" t="str">
        <f t="shared" ref="CP43:CP70" si="82">IF($CN43^2+$CO43^2&lt;1.05*$AY$8^2,CN43,"")</f>
        <v/>
      </c>
      <c r="CQ43" s="30" t="str">
        <f t="shared" ref="CQ43:CQ70" si="83">IF($CN43^2+$CO43^2&lt;1.05*$AY$8^2,CO43,"")</f>
        <v/>
      </c>
    </row>
    <row r="44" spans="2:95" x14ac:dyDescent="0.25">
      <c r="D44">
        <v>10</v>
      </c>
      <c r="J44">
        <f t="shared" si="79"/>
        <v>61.620240552363761</v>
      </c>
      <c r="K44">
        <f t="shared" si="80"/>
        <v>1.0471975511965979</v>
      </c>
      <c r="L44" s="56">
        <f t="shared" si="77"/>
        <v>30.810120276181873</v>
      </c>
      <c r="M44" s="56">
        <f t="shared" si="78"/>
        <v>53.364693705655071</v>
      </c>
      <c r="O44" s="30">
        <f t="shared" si="40"/>
        <v>43.617644162318854</v>
      </c>
      <c r="P44" s="12">
        <f t="shared" si="41"/>
        <v>-1.7781414419318247</v>
      </c>
      <c r="Q44" s="30">
        <f t="shared" si="6"/>
        <v>-101.88000000000009</v>
      </c>
      <c r="R44" s="47">
        <f t="shared" si="7"/>
        <v>-8.9792420156514154</v>
      </c>
      <c r="S44" s="47">
        <f t="shared" si="8"/>
        <v>-60.075888667345957</v>
      </c>
      <c r="T44" s="47">
        <f t="shared" si="9"/>
        <v>60.743223377978438</v>
      </c>
      <c r="U44" s="12">
        <f t="shared" si="42"/>
        <v>-1.4224296587267857</v>
      </c>
      <c r="V44" s="51">
        <f t="shared" si="10"/>
        <v>-1.4224296587267857</v>
      </c>
      <c r="W44" s="47">
        <f t="shared" si="11"/>
        <v>-1.4224296587267857</v>
      </c>
      <c r="X44" s="51">
        <f t="shared" si="12"/>
        <v>4.8607556484528001</v>
      </c>
      <c r="Y44" s="51">
        <f t="shared" si="13"/>
        <v>4.87</v>
      </c>
      <c r="Z44" s="47">
        <f t="shared" si="14"/>
        <v>8.9792420156514172</v>
      </c>
      <c r="AA44" s="47">
        <f t="shared" si="15"/>
        <v>-60.075888667345964</v>
      </c>
      <c r="AB44" s="47">
        <f t="shared" si="16"/>
        <v>60.743223377978438</v>
      </c>
      <c r="AC44" s="51"/>
      <c r="AD44" s="12">
        <f t="shared" si="17"/>
        <v>1.4224296587267857</v>
      </c>
      <c r="AE44" s="30">
        <f t="shared" si="18"/>
        <v>81.49921609927884</v>
      </c>
      <c r="AF44" s="43">
        <f t="shared" si="70"/>
        <v>0.14387466123659953</v>
      </c>
      <c r="AG44" s="45">
        <f t="shared" si="43"/>
        <v>43099</v>
      </c>
      <c r="AH44" s="42">
        <f t="shared" si="44"/>
        <v>9</v>
      </c>
      <c r="AI44" s="45">
        <f t="shared" si="45"/>
        <v>43099</v>
      </c>
      <c r="AJ44" s="30">
        <f t="shared" si="0"/>
        <v>8.9792420156514172</v>
      </c>
      <c r="AK44" s="30">
        <f t="shared" si="1"/>
        <v>-60.075888667345964</v>
      </c>
      <c r="AL44" s="42"/>
      <c r="AM44" s="42"/>
      <c r="AO44" s="30">
        <f t="shared" si="46"/>
        <v>40</v>
      </c>
      <c r="AP44" s="30">
        <f t="shared" si="81"/>
        <v>2.0734511513692646</v>
      </c>
      <c r="AQ44" s="30">
        <f t="shared" si="19"/>
        <v>-19.270146964068648</v>
      </c>
      <c r="AR44" s="30">
        <f t="shared" si="20"/>
        <v>35.052267201754518</v>
      </c>
      <c r="AS44" s="30"/>
      <c r="AT44" s="30">
        <f t="shared" si="48"/>
        <v>26.225149163881511</v>
      </c>
      <c r="AU44" s="30">
        <f t="shared" si="49"/>
        <v>2.0734511513692646</v>
      </c>
      <c r="AV44" s="30">
        <f t="shared" si="21"/>
        <v>-12.634061963565468</v>
      </c>
      <c r="AW44" s="30">
        <f t="shared" si="22"/>
        <v>22.981273397456096</v>
      </c>
      <c r="AX44" s="30"/>
      <c r="AY44" s="30">
        <f t="shared" si="50"/>
        <v>61.010139160756196</v>
      </c>
      <c r="AZ44" s="30">
        <f t="shared" si="51"/>
        <v>2.0734511513692646</v>
      </c>
      <c r="BA44" s="30">
        <f t="shared" si="23"/>
        <v>-29.391858698151296</v>
      </c>
      <c r="BB44" s="30">
        <f t="shared" si="24"/>
        <v>53.463592496976339</v>
      </c>
      <c r="BC44" s="30"/>
      <c r="BD44" s="30">
        <f t="shared" si="52"/>
        <v>0.42498554331150196</v>
      </c>
      <c r="BE44" s="30">
        <f t="shared" si="53"/>
        <v>2.0734511513692646</v>
      </c>
      <c r="BF44" s="30">
        <f t="shared" si="25"/>
        <v>-0.20473834693043011</v>
      </c>
      <c r="BG44" s="30">
        <f t="shared" si="26"/>
        <v>19.026453435140837</v>
      </c>
      <c r="BH44" s="30"/>
      <c r="BI44" s="30">
        <f t="shared" si="54"/>
        <v>4.2676006984684678</v>
      </c>
      <c r="BJ44" s="30">
        <f t="shared" si="55"/>
        <v>2.0734511513692646</v>
      </c>
      <c r="BK44" s="30">
        <f t="shared" si="27"/>
        <v>-2.0559323160862348</v>
      </c>
      <c r="BL44" s="30">
        <f t="shared" si="28"/>
        <v>22.566137068944336</v>
      </c>
      <c r="BM44" s="30"/>
      <c r="BN44" s="30">
        <f t="shared" si="56"/>
        <v>13.2554530093763</v>
      </c>
      <c r="BO44" s="30">
        <f t="shared" si="57"/>
        <v>2.0734511513692646</v>
      </c>
      <c r="BP44" s="30">
        <f t="shared" si="29"/>
        <v>-6.3858631891496831</v>
      </c>
      <c r="BQ44" s="30">
        <f t="shared" si="30"/>
        <v>31.924374256838874</v>
      </c>
      <c r="BR44" s="30"/>
      <c r="BS44" s="30">
        <f t="shared" si="58"/>
        <v>23.835071851884191</v>
      </c>
      <c r="BT44" s="30">
        <f t="shared" si="59"/>
        <v>2.0734511513692646</v>
      </c>
      <c r="BU44" s="30">
        <f t="shared" si="31"/>
        <v>-11.482633437123607</v>
      </c>
      <c r="BV44" s="30">
        <f t="shared" si="32"/>
        <v>44.721904535015753</v>
      </c>
      <c r="BW44" s="30"/>
      <c r="BX44" s="30">
        <f t="shared" si="60"/>
        <v>38.167555765546837</v>
      </c>
      <c r="BY44" s="30">
        <f t="shared" si="61"/>
        <v>2.0734511513692646</v>
      </c>
      <c r="BZ44" s="30">
        <f t="shared" si="33"/>
        <v>-18.38736022153433</v>
      </c>
      <c r="CA44" s="30">
        <f t="shared" si="34"/>
        <v>64.560960615503589</v>
      </c>
      <c r="CB44" s="30"/>
      <c r="CC44" s="30"/>
      <c r="CD44" s="30"/>
      <c r="CE44" s="30">
        <f t="shared" si="62"/>
        <v>62.228953074416481</v>
      </c>
      <c r="CF44" s="30">
        <f t="shared" si="63"/>
        <v>2.0734511513692646</v>
      </c>
      <c r="CG44" s="30">
        <f t="shared" si="35"/>
        <v>-29.979026779103428</v>
      </c>
      <c r="CH44" s="30">
        <f t="shared" si="36"/>
        <v>102.20179097501564</v>
      </c>
      <c r="CI44" s="30"/>
      <c r="CJ44" s="30"/>
      <c r="CK44" s="30"/>
      <c r="CL44" s="30">
        <f t="shared" si="64"/>
        <v>73.906548693874896</v>
      </c>
      <c r="CM44" s="30">
        <f t="shared" si="65"/>
        <v>2.0734511513692646</v>
      </c>
      <c r="CN44" s="30">
        <f t="shared" si="37"/>
        <v>-35.604751373451627</v>
      </c>
      <c r="CO44" s="30">
        <f t="shared" si="38"/>
        <v>121.69235836492032</v>
      </c>
      <c r="CP44" s="30" t="str">
        <f t="shared" si="82"/>
        <v/>
      </c>
      <c r="CQ44" s="30" t="str">
        <f t="shared" si="83"/>
        <v/>
      </c>
    </row>
    <row r="45" spans="2:95" x14ac:dyDescent="0.25">
      <c r="D45">
        <v>11</v>
      </c>
      <c r="J45">
        <f t="shared" si="79"/>
        <v>61.620240552363761</v>
      </c>
      <c r="K45">
        <f t="shared" si="80"/>
        <v>1.308996938995747</v>
      </c>
      <c r="L45" s="56">
        <f t="shared" si="77"/>
        <v>15.948491818750428</v>
      </c>
      <c r="M45" s="56">
        <f t="shared" si="78"/>
        <v>59.520581771673115</v>
      </c>
      <c r="O45" s="30">
        <f t="shared" si="40"/>
        <v>43.617644162318854</v>
      </c>
      <c r="P45" s="12">
        <f t="shared" si="41"/>
        <v>-1.7844246272390043</v>
      </c>
      <c r="Q45" s="30">
        <f t="shared" si="6"/>
        <v>-102.24000000000009</v>
      </c>
      <c r="R45" s="47">
        <f t="shared" si="7"/>
        <v>-9.2472506804618728</v>
      </c>
      <c r="S45" s="47">
        <f t="shared" si="8"/>
        <v>-60.018628263411841</v>
      </c>
      <c r="T45" s="47">
        <f t="shared" si="9"/>
        <v>60.726825899012056</v>
      </c>
      <c r="U45" s="12">
        <f t="shared" si="42"/>
        <v>-1.4179253955570419</v>
      </c>
      <c r="V45" s="51">
        <f t="shared" si="10"/>
        <v>-1.4179253955570419</v>
      </c>
      <c r="W45" s="47">
        <f t="shared" si="11"/>
        <v>-1.4179253955570419</v>
      </c>
      <c r="X45" s="51">
        <f t="shared" si="12"/>
        <v>4.8652599116225446</v>
      </c>
      <c r="Y45" s="51">
        <f t="shared" si="13"/>
        <v>4.87</v>
      </c>
      <c r="Z45" s="47">
        <f t="shared" si="14"/>
        <v>9.2472506804618781</v>
      </c>
      <c r="AA45" s="47">
        <f t="shared" si="15"/>
        <v>-60.018628263411841</v>
      </c>
      <c r="AB45" s="47">
        <f t="shared" si="16"/>
        <v>60.726825899012056</v>
      </c>
      <c r="AC45" s="51"/>
      <c r="AD45" s="12">
        <f t="shared" si="17"/>
        <v>1.4179253955570419</v>
      </c>
      <c r="AE45" s="30">
        <f t="shared" si="18"/>
        <v>81.241140829836311</v>
      </c>
      <c r="AF45" s="43">
        <f t="shared" si="70"/>
        <v>0.14837892440634337</v>
      </c>
      <c r="AG45" s="45">
        <f t="shared" si="43"/>
        <v>43099</v>
      </c>
      <c r="AH45" s="42">
        <f t="shared" si="44"/>
        <v>9</v>
      </c>
      <c r="AI45" s="45">
        <f t="shared" si="45"/>
        <v>43099</v>
      </c>
      <c r="AJ45" s="30">
        <f t="shared" si="0"/>
        <v>9.2472506804618781</v>
      </c>
      <c r="AK45" s="30">
        <f t="shared" si="1"/>
        <v>-60.018628263411841</v>
      </c>
      <c r="AL45" s="42"/>
      <c r="AM45" s="42"/>
      <c r="AO45" s="30">
        <f t="shared" si="46"/>
        <v>40</v>
      </c>
      <c r="AP45" s="30">
        <f t="shared" si="81"/>
        <v>2.1362830044410606</v>
      </c>
      <c r="AQ45" s="30">
        <f t="shared" si="19"/>
        <v>-21.433071799159901</v>
      </c>
      <c r="AR45" s="30">
        <f t="shared" si="20"/>
        <v>33.773117020080576</v>
      </c>
      <c r="AS45" s="30"/>
      <c r="AT45" s="30">
        <f t="shared" si="48"/>
        <v>26.225149163881511</v>
      </c>
      <c r="AU45" s="30">
        <f t="shared" si="49"/>
        <v>2.1362830044410606</v>
      </c>
      <c r="AV45" s="30">
        <f t="shared" si="21"/>
        <v>-14.052137624328767</v>
      </c>
      <c r="AW45" s="30">
        <f t="shared" si="22"/>
        <v>22.142625789520963</v>
      </c>
      <c r="AX45" s="30"/>
      <c r="AY45" s="30">
        <f t="shared" si="50"/>
        <v>61.010139160756196</v>
      </c>
      <c r="AZ45" s="30">
        <f t="shared" si="51"/>
        <v>2.1362830044410606</v>
      </c>
      <c r="BA45" s="30">
        <f t="shared" si="23"/>
        <v>-32.690867327730622</v>
      </c>
      <c r="BB45" s="30">
        <f t="shared" si="24"/>
        <v>51.512564232190492</v>
      </c>
      <c r="BC45" s="30"/>
      <c r="BD45" s="30">
        <f t="shared" si="52"/>
        <v>0.42498554331150196</v>
      </c>
      <c r="BE45" s="30">
        <f t="shared" si="53"/>
        <v>2.1362830044410606</v>
      </c>
      <c r="BF45" s="30">
        <f t="shared" si="25"/>
        <v>-0.22771864158501004</v>
      </c>
      <c r="BG45" s="30">
        <f t="shared" si="26"/>
        <v>19.012862926767443</v>
      </c>
      <c r="BH45" s="30"/>
      <c r="BI45" s="30">
        <f t="shared" si="54"/>
        <v>4.2676006984684678</v>
      </c>
      <c r="BJ45" s="30">
        <f t="shared" si="55"/>
        <v>2.1362830044410606</v>
      </c>
      <c r="BK45" s="30">
        <f t="shared" si="27"/>
        <v>-2.2866948045104905</v>
      </c>
      <c r="BL45" s="30">
        <f t="shared" si="28"/>
        <v>22.429664513725392</v>
      </c>
      <c r="BM45" s="30"/>
      <c r="BN45" s="30">
        <f t="shared" si="56"/>
        <v>13.2554530093763</v>
      </c>
      <c r="BO45" s="30">
        <f t="shared" si="57"/>
        <v>2.1362830044410606</v>
      </c>
      <c r="BP45" s="30">
        <f t="shared" si="29"/>
        <v>-7.1026269020088106</v>
      </c>
      <c r="BQ45" s="30">
        <f t="shared" si="30"/>
        <v>31.500481378711022</v>
      </c>
      <c r="BR45" s="30"/>
      <c r="BS45" s="30">
        <f t="shared" si="58"/>
        <v>23.835071851884191</v>
      </c>
      <c r="BT45" s="30">
        <f t="shared" si="59"/>
        <v>2.1362830044410606</v>
      </c>
      <c r="BU45" s="30">
        <f t="shared" si="31"/>
        <v>-12.771470158489226</v>
      </c>
      <c r="BV45" s="30">
        <f t="shared" si="32"/>
        <v>43.959688622777023</v>
      </c>
      <c r="BW45" s="30"/>
      <c r="BX45" s="30">
        <f t="shared" si="60"/>
        <v>38.167555765546837</v>
      </c>
      <c r="BY45" s="30">
        <f t="shared" si="61"/>
        <v>2.1362830044410606</v>
      </c>
      <c r="BZ45" s="30">
        <f t="shared" si="33"/>
        <v>-20.45119907803512</v>
      </c>
      <c r="CA45" s="30">
        <f t="shared" si="34"/>
        <v>63.340409718214843</v>
      </c>
      <c r="CB45" s="30"/>
      <c r="CC45" s="30"/>
      <c r="CD45" s="30"/>
      <c r="CE45" s="30">
        <f t="shared" si="62"/>
        <v>62.228953074416481</v>
      </c>
      <c r="CF45" s="30">
        <f t="shared" si="63"/>
        <v>2.1362830044410606</v>
      </c>
      <c r="CG45" s="30">
        <f t="shared" si="35"/>
        <v>-33.343940480763017</v>
      </c>
      <c r="CH45" s="30">
        <f t="shared" si="36"/>
        <v>100.21178655925266</v>
      </c>
      <c r="CI45" s="30"/>
      <c r="CJ45" s="30"/>
      <c r="CK45" s="30"/>
      <c r="CL45" s="30">
        <f t="shared" si="64"/>
        <v>73.906548693874896</v>
      </c>
      <c r="CM45" s="30">
        <f t="shared" si="65"/>
        <v>2.1362830044410606</v>
      </c>
      <c r="CN45" s="30">
        <f t="shared" si="37"/>
        <v>-39.601109114598202</v>
      </c>
      <c r="CO45" s="30">
        <f t="shared" si="38"/>
        <v>119.32891898520371</v>
      </c>
      <c r="CP45" s="30" t="str">
        <f t="shared" si="82"/>
        <v/>
      </c>
      <c r="CQ45" s="30" t="str">
        <f t="shared" si="83"/>
        <v/>
      </c>
    </row>
    <row r="46" spans="2:95" x14ac:dyDescent="0.25">
      <c r="D46">
        <v>12</v>
      </c>
      <c r="J46">
        <f t="shared" si="79"/>
        <v>61.620240552363761</v>
      </c>
      <c r="K46">
        <f t="shared" si="80"/>
        <v>1.5707963267948966</v>
      </c>
      <c r="L46" s="56">
        <f t="shared" si="77"/>
        <v>3.7746971251912973E-15</v>
      </c>
      <c r="M46" s="56">
        <f t="shared" si="78"/>
        <v>61.620240552363761</v>
      </c>
      <c r="O46" s="30">
        <f t="shared" si="40"/>
        <v>43.617644162318854</v>
      </c>
      <c r="P46" s="12">
        <f t="shared" si="41"/>
        <v>-1.7907078125461839</v>
      </c>
      <c r="Q46" s="30">
        <f t="shared" si="6"/>
        <v>-102.60000000000009</v>
      </c>
      <c r="R46" s="47">
        <f t="shared" si="7"/>
        <v>-9.5148942796492939</v>
      </c>
      <c r="S46" s="47">
        <f t="shared" si="8"/>
        <v>-59.959685052724048</v>
      </c>
      <c r="T46" s="47">
        <f t="shared" si="9"/>
        <v>60.709941894015699</v>
      </c>
      <c r="U46" s="12">
        <f t="shared" si="42"/>
        <v>-1.4134203853642635</v>
      </c>
      <c r="V46" s="51">
        <f t="shared" si="10"/>
        <v>-1.4134203853642635</v>
      </c>
      <c r="W46" s="47">
        <f t="shared" si="11"/>
        <v>-1.4134203853642635</v>
      </c>
      <c r="X46" s="51">
        <f t="shared" si="12"/>
        <v>4.8697649218153227</v>
      </c>
      <c r="Y46" s="51">
        <f t="shared" si="13"/>
        <v>4.87</v>
      </c>
      <c r="Z46" s="47">
        <f t="shared" si="14"/>
        <v>9.514894279649301</v>
      </c>
      <c r="AA46" s="47">
        <f t="shared" si="15"/>
        <v>-59.959685052724048</v>
      </c>
      <c r="AB46" s="47">
        <f t="shared" si="16"/>
        <v>60.709941894015699</v>
      </c>
      <c r="AC46" s="51"/>
      <c r="AD46" s="12">
        <f t="shared" si="17"/>
        <v>1.4134203853642635</v>
      </c>
      <c r="AE46" s="30">
        <f t="shared" si="18"/>
        <v>80.983022759126683</v>
      </c>
      <c r="AF46" s="43">
        <f t="shared" si="70"/>
        <v>0.15288393459912175</v>
      </c>
      <c r="AG46" s="45">
        <f t="shared" si="43"/>
        <v>43099</v>
      </c>
      <c r="AH46" s="42">
        <f t="shared" si="44"/>
        <v>9</v>
      </c>
      <c r="AI46" s="45">
        <f t="shared" si="45"/>
        <v>43099</v>
      </c>
      <c r="AJ46" s="30">
        <f t="shared" si="0"/>
        <v>9.514894279649301</v>
      </c>
      <c r="AK46" s="30">
        <f t="shared" si="1"/>
        <v>-59.959685052724048</v>
      </c>
      <c r="AL46" s="42"/>
      <c r="AM46" s="42"/>
      <c r="AO46" s="30">
        <f t="shared" si="46"/>
        <v>40</v>
      </c>
      <c r="AP46" s="30">
        <f t="shared" si="81"/>
        <v>2.1991148575128565</v>
      </c>
      <c r="AQ46" s="30">
        <f t="shared" si="19"/>
        <v>-23.511410091698966</v>
      </c>
      <c r="AR46" s="30">
        <f t="shared" si="20"/>
        <v>32.36067977499787</v>
      </c>
      <c r="AS46" s="30"/>
      <c r="AT46" s="30">
        <f t="shared" si="48"/>
        <v>26.225149163881511</v>
      </c>
      <c r="AU46" s="30">
        <f t="shared" si="49"/>
        <v>2.1991148575128565</v>
      </c>
      <c r="AV46" s="30">
        <f t="shared" si="21"/>
        <v>-15.414755917699861</v>
      </c>
      <c r="AW46" s="30">
        <f t="shared" si="22"/>
        <v>21.216591353598066</v>
      </c>
      <c r="AX46" s="30"/>
      <c r="AY46" s="30">
        <f t="shared" si="50"/>
        <v>61.010139160756196</v>
      </c>
      <c r="AZ46" s="30">
        <f t="shared" si="51"/>
        <v>2.1991148575128565</v>
      </c>
      <c r="BA46" s="30">
        <f t="shared" si="23"/>
        <v>-35.860860039004038</v>
      </c>
      <c r="BB46" s="30">
        <f t="shared" si="24"/>
        <v>49.358239410232208</v>
      </c>
      <c r="BC46" s="30"/>
      <c r="BD46" s="30">
        <f t="shared" si="52"/>
        <v>0.42498554331150196</v>
      </c>
      <c r="BE46" s="30">
        <f t="shared" si="53"/>
        <v>2.1991148575128565</v>
      </c>
      <c r="BF46" s="30">
        <f t="shared" si="25"/>
        <v>-0.24980023479600538</v>
      </c>
      <c r="BG46" s="30">
        <f t="shared" si="26"/>
        <v>18.997856291517571</v>
      </c>
      <c r="BH46" s="30"/>
      <c r="BI46" s="30">
        <f t="shared" si="54"/>
        <v>4.2676006984684678</v>
      </c>
      <c r="BJ46" s="30">
        <f t="shared" si="55"/>
        <v>2.1991148575128565</v>
      </c>
      <c r="BK46" s="30">
        <f t="shared" si="27"/>
        <v>-2.5084327532328272</v>
      </c>
      <c r="BL46" s="30">
        <f t="shared" si="28"/>
        <v>22.278971559383944</v>
      </c>
      <c r="BM46" s="30"/>
      <c r="BN46" s="30">
        <f t="shared" si="56"/>
        <v>13.2554530093763</v>
      </c>
      <c r="BO46" s="30">
        <f t="shared" si="57"/>
        <v>2.1991148575128565</v>
      </c>
      <c r="BP46" s="30">
        <f t="shared" si="29"/>
        <v>-7.7913597913672836</v>
      </c>
      <c r="BQ46" s="30">
        <f t="shared" si="30"/>
        <v>31.032418990438853</v>
      </c>
      <c r="BR46" s="30"/>
      <c r="BS46" s="30">
        <f t="shared" si="58"/>
        <v>23.835071851884191</v>
      </c>
      <c r="BT46" s="30">
        <f t="shared" si="59"/>
        <v>2.1991148575128565</v>
      </c>
      <c r="BU46" s="30">
        <f t="shared" si="31"/>
        <v>-14.009903721868998</v>
      </c>
      <c r="BV46" s="30">
        <f t="shared" si="32"/>
        <v>43.118050042206434</v>
      </c>
      <c r="BW46" s="30"/>
      <c r="BX46" s="30">
        <f t="shared" si="60"/>
        <v>38.167555765546837</v>
      </c>
      <c r="BY46" s="30">
        <f t="shared" si="61"/>
        <v>2.1991148575128565</v>
      </c>
      <c r="BZ46" s="30">
        <f t="shared" si="33"/>
        <v>-22.434326395039022</v>
      </c>
      <c r="CA46" s="30">
        <f t="shared" si="34"/>
        <v>61.992677785289104</v>
      </c>
      <c r="CB46" s="30"/>
      <c r="CC46" s="30"/>
      <c r="CD46" s="30"/>
      <c r="CE46" s="30">
        <f t="shared" si="62"/>
        <v>62.228953074416481</v>
      </c>
      <c r="CF46" s="30">
        <f t="shared" si="63"/>
        <v>2.1991148575128565</v>
      </c>
      <c r="CG46" s="30">
        <f t="shared" si="35"/>
        <v>-36.577260882742422</v>
      </c>
      <c r="CH46" s="30">
        <f t="shared" si="36"/>
        <v>98.014424283132399</v>
      </c>
      <c r="CI46" s="30"/>
      <c r="CJ46" s="30"/>
      <c r="CK46" s="30"/>
      <c r="CL46" s="30">
        <f t="shared" si="64"/>
        <v>73.906548693874896</v>
      </c>
      <c r="CM46" s="30">
        <f t="shared" si="65"/>
        <v>2.1991148575128565</v>
      </c>
      <c r="CN46" s="30">
        <f t="shared" si="37"/>
        <v>-43.441179370095284</v>
      </c>
      <c r="CO46" s="30">
        <f t="shared" si="38"/>
        <v>116.71920993443501</v>
      </c>
      <c r="CP46" s="30" t="str">
        <f t="shared" si="82"/>
        <v/>
      </c>
      <c r="CQ46" s="30" t="str">
        <f t="shared" si="83"/>
        <v/>
      </c>
    </row>
    <row r="47" spans="2:95" x14ac:dyDescent="0.25">
      <c r="D47">
        <v>13</v>
      </c>
      <c r="J47">
        <f t="shared" si="79"/>
        <v>61.620240552363761</v>
      </c>
      <c r="K47">
        <f t="shared" si="80"/>
        <v>1.8325957145940457</v>
      </c>
      <c r="L47" s="56">
        <f t="shared" si="77"/>
        <v>-15.948491818750393</v>
      </c>
      <c r="M47" s="56">
        <f t="shared" si="78"/>
        <v>59.520581771673129</v>
      </c>
      <c r="O47" s="30">
        <f t="shared" si="40"/>
        <v>43.617644162318854</v>
      </c>
      <c r="P47" s="12">
        <f t="shared" si="41"/>
        <v>-1.7969909978533636</v>
      </c>
      <c r="Q47" s="30">
        <f t="shared" si="6"/>
        <v>-102.96000000000011</v>
      </c>
      <c r="R47" s="47">
        <f t="shared" si="7"/>
        <v>-9.7821622471026615</v>
      </c>
      <c r="S47" s="47">
        <f t="shared" si="8"/>
        <v>-59.899061362259616</v>
      </c>
      <c r="T47" s="47">
        <f t="shared" si="9"/>
        <v>60.692571623785916</v>
      </c>
      <c r="U47" s="12">
        <f t="shared" si="42"/>
        <v>-1.4089146056719015</v>
      </c>
      <c r="V47" s="51">
        <f t="shared" si="10"/>
        <v>-1.4089146056719015</v>
      </c>
      <c r="W47" s="47">
        <f t="shared" si="11"/>
        <v>-1.4089146056719015</v>
      </c>
      <c r="X47" s="51">
        <f t="shared" si="12"/>
        <v>4.8742707015076849</v>
      </c>
      <c r="Y47" s="51">
        <f t="shared" si="13"/>
        <v>4.88</v>
      </c>
      <c r="Z47" s="47">
        <f t="shared" si="14"/>
        <v>9.782162247102665</v>
      </c>
      <c r="AA47" s="47">
        <f t="shared" si="15"/>
        <v>-59.899061362259616</v>
      </c>
      <c r="AB47" s="47">
        <f t="shared" si="16"/>
        <v>60.692571623785916</v>
      </c>
      <c r="AC47" s="51"/>
      <c r="AD47" s="12">
        <f t="shared" si="17"/>
        <v>1.4089146056719015</v>
      </c>
      <c r="AE47" s="30">
        <f t="shared" si="18"/>
        <v>80.724860599338598</v>
      </c>
      <c r="AF47" s="43">
        <f t="shared" si="70"/>
        <v>0.15738971429148374</v>
      </c>
      <c r="AG47" s="45">
        <f t="shared" si="43"/>
        <v>43100</v>
      </c>
      <c r="AH47" s="42">
        <f t="shared" si="44"/>
        <v>10</v>
      </c>
      <c r="AI47" s="45">
        <f t="shared" si="45"/>
        <v>43100</v>
      </c>
      <c r="AJ47" s="30">
        <f t="shared" si="0"/>
        <v>9.782162247102665</v>
      </c>
      <c r="AK47" s="30">
        <f t="shared" si="1"/>
        <v>-59.899061362259616</v>
      </c>
      <c r="AL47" s="42"/>
      <c r="AM47" s="42"/>
      <c r="AO47" s="30">
        <f t="shared" si="46"/>
        <v>40</v>
      </c>
      <c r="AP47" s="30">
        <f t="shared" si="81"/>
        <v>2.2619467105846525</v>
      </c>
      <c r="AQ47" s="30">
        <f t="shared" si="19"/>
        <v>-25.496959589947629</v>
      </c>
      <c r="AR47" s="30">
        <f t="shared" si="20"/>
        <v>30.820529711031533</v>
      </c>
      <c r="AS47" s="30"/>
      <c r="AT47" s="30">
        <f t="shared" si="48"/>
        <v>26.225149163881511</v>
      </c>
      <c r="AU47" s="30">
        <f t="shared" si="49"/>
        <v>2.2619467105846525</v>
      </c>
      <c r="AV47" s="30">
        <f t="shared" si="21"/>
        <v>-16.716539211795894</v>
      </c>
      <c r="AW47" s="30">
        <f t="shared" si="22"/>
        <v>20.206824724541097</v>
      </c>
      <c r="AX47" s="30"/>
      <c r="AY47" s="30">
        <f t="shared" si="50"/>
        <v>61.010139160756196</v>
      </c>
      <c r="AZ47" s="30">
        <f t="shared" si="51"/>
        <v>2.2619467105846525</v>
      </c>
      <c r="BA47" s="30">
        <f t="shared" si="23"/>
        <v>-38.889326318972053</v>
      </c>
      <c r="BB47" s="30">
        <f t="shared" si="24"/>
        <v>47.009120166956372</v>
      </c>
      <c r="BC47" s="30"/>
      <c r="BD47" s="30">
        <f t="shared" si="52"/>
        <v>0.42498554331150196</v>
      </c>
      <c r="BE47" s="30">
        <f t="shared" si="53"/>
        <v>2.2619467105846525</v>
      </c>
      <c r="BF47" s="30">
        <f t="shared" si="25"/>
        <v>-0.27089598060313258</v>
      </c>
      <c r="BG47" s="30">
        <f t="shared" si="26"/>
        <v>18.981492753724673</v>
      </c>
      <c r="BH47" s="30"/>
      <c r="BI47" s="30">
        <f t="shared" si="54"/>
        <v>4.2676006984684678</v>
      </c>
      <c r="BJ47" s="30">
        <f t="shared" si="55"/>
        <v>2.2619467105846525</v>
      </c>
      <c r="BK47" s="30">
        <f t="shared" si="27"/>
        <v>-2.7202710638720702</v>
      </c>
      <c r="BL47" s="30">
        <f t="shared" si="28"/>
        <v>22.114652922165721</v>
      </c>
      <c r="BM47" s="30"/>
      <c r="BN47" s="30">
        <f t="shared" si="56"/>
        <v>13.2554530093763</v>
      </c>
      <c r="BO47" s="30">
        <f t="shared" si="57"/>
        <v>2.2619467105846525</v>
      </c>
      <c r="BP47" s="30">
        <f t="shared" si="29"/>
        <v>-8.449343743162931</v>
      </c>
      <c r="BQ47" s="30">
        <f t="shared" si="30"/>
        <v>30.522034320431512</v>
      </c>
      <c r="BR47" s="30"/>
      <c r="BS47" s="30">
        <f t="shared" si="58"/>
        <v>23.835071851884191</v>
      </c>
      <c r="BT47" s="30">
        <f t="shared" si="59"/>
        <v>2.2619467105846525</v>
      </c>
      <c r="BU47" s="30">
        <f t="shared" si="31"/>
        <v>-15.193046595774735</v>
      </c>
      <c r="BV47" s="30">
        <f t="shared" si="32"/>
        <v>42.200310356273391</v>
      </c>
      <c r="BW47" s="30"/>
      <c r="BX47" s="30">
        <f t="shared" si="60"/>
        <v>38.167555765546837</v>
      </c>
      <c r="BY47" s="30">
        <f t="shared" si="61"/>
        <v>2.2619467105846525</v>
      </c>
      <c r="BZ47" s="30">
        <f t="shared" si="33"/>
        <v>-24.328915675030508</v>
      </c>
      <c r="CA47" s="30">
        <f t="shared" si="34"/>
        <v>60.52308369894547</v>
      </c>
      <c r="CB47" s="30"/>
      <c r="CC47" s="30"/>
      <c r="CD47" s="30"/>
      <c r="CE47" s="30">
        <f t="shared" si="62"/>
        <v>62.228953074416481</v>
      </c>
      <c r="CF47" s="30">
        <f t="shared" si="63"/>
        <v>2.2619467105846525</v>
      </c>
      <c r="CG47" s="30">
        <f t="shared" si="35"/>
        <v>-39.666227546578611</v>
      </c>
      <c r="CH47" s="30">
        <f t="shared" si="36"/>
        <v>95.618376131679398</v>
      </c>
      <c r="CI47" s="30"/>
      <c r="CJ47" s="30"/>
      <c r="CK47" s="30"/>
      <c r="CL47" s="30">
        <f t="shared" si="64"/>
        <v>73.906548693874896</v>
      </c>
      <c r="CM47" s="30">
        <f t="shared" si="65"/>
        <v>2.2619467105846525</v>
      </c>
      <c r="CN47" s="30">
        <f t="shared" si="37"/>
        <v>-47.109807137005625</v>
      </c>
      <c r="CO47" s="30">
        <f t="shared" si="38"/>
        <v>113.87353054197496</v>
      </c>
      <c r="CP47" s="30" t="str">
        <f t="shared" si="82"/>
        <v/>
      </c>
      <c r="CQ47" s="30" t="str">
        <f t="shared" si="83"/>
        <v/>
      </c>
    </row>
    <row r="48" spans="2:95" x14ac:dyDescent="0.25">
      <c r="D48">
        <v>14</v>
      </c>
      <c r="J48">
        <f t="shared" si="79"/>
        <v>61.620240552363761</v>
      </c>
      <c r="K48">
        <f t="shared" si="80"/>
        <v>2.0943951023931957</v>
      </c>
      <c r="L48" s="56">
        <f t="shared" si="77"/>
        <v>-30.810120276181895</v>
      </c>
      <c r="M48" s="56">
        <f t="shared" si="78"/>
        <v>53.364693705655057</v>
      </c>
      <c r="O48" s="30">
        <f t="shared" si="40"/>
        <v>43.617644162318854</v>
      </c>
      <c r="P48" s="12">
        <f t="shared" si="41"/>
        <v>-1.8032741831605432</v>
      </c>
      <c r="Q48" s="30">
        <f t="shared" si="6"/>
        <v>-103.32000000000012</v>
      </c>
      <c r="R48" s="47">
        <f t="shared" si="7"/>
        <v>-10.049044031540259</v>
      </c>
      <c r="S48" s="47">
        <f t="shared" si="8"/>
        <v>-59.836759585338044</v>
      </c>
      <c r="T48" s="47">
        <f t="shared" si="9"/>
        <v>60.674715356739654</v>
      </c>
      <c r="U48" s="12">
        <f t="shared" si="42"/>
        <v>-1.4044080339590888</v>
      </c>
      <c r="V48" s="51">
        <f t="shared" si="10"/>
        <v>-1.4044080339590888</v>
      </c>
      <c r="W48" s="47">
        <f t="shared" si="11"/>
        <v>-1.4044080339590888</v>
      </c>
      <c r="X48" s="51">
        <f t="shared" si="12"/>
        <v>4.8787772732204973</v>
      </c>
      <c r="Y48" s="51">
        <f t="shared" si="13"/>
        <v>4.88</v>
      </c>
      <c r="Z48" s="47">
        <f t="shared" si="14"/>
        <v>10.049044031540259</v>
      </c>
      <c r="AA48" s="47">
        <f t="shared" si="15"/>
        <v>-59.836759585338044</v>
      </c>
      <c r="AB48" s="47">
        <f t="shared" si="16"/>
        <v>60.674715356739654</v>
      </c>
      <c r="AC48" s="51"/>
      <c r="AD48" s="12">
        <f t="shared" si="17"/>
        <v>1.4044080339590888</v>
      </c>
      <c r="AE48" s="30">
        <f t="shared" si="18"/>
        <v>80.466653060121374</v>
      </c>
      <c r="AF48" s="43">
        <f t="shared" si="70"/>
        <v>0.16189628600429651</v>
      </c>
      <c r="AG48" s="45">
        <f t="shared" si="43"/>
        <v>43100</v>
      </c>
      <c r="AH48" s="42">
        <f t="shared" si="44"/>
        <v>10</v>
      </c>
      <c r="AI48" s="45">
        <f t="shared" si="45"/>
        <v>43100</v>
      </c>
      <c r="AJ48" s="30">
        <f t="shared" si="0"/>
        <v>10.049044031540259</v>
      </c>
      <c r="AK48" s="30">
        <f t="shared" si="1"/>
        <v>-59.836759585338044</v>
      </c>
      <c r="AL48" s="42"/>
      <c r="AM48" s="42"/>
      <c r="AO48" s="30">
        <f t="shared" si="46"/>
        <v>40</v>
      </c>
      <c r="AP48" s="30">
        <f t="shared" si="81"/>
        <v>2.3247785636564484</v>
      </c>
      <c r="AQ48" s="30">
        <f t="shared" si="19"/>
        <v>-27.381884237147588</v>
      </c>
      <c r="AR48" s="30">
        <f t="shared" si="20"/>
        <v>29.158745096856421</v>
      </c>
      <c r="AS48" s="30"/>
      <c r="AT48" s="30">
        <f t="shared" si="48"/>
        <v>26.225149163881511</v>
      </c>
      <c r="AU48" s="30">
        <f t="shared" si="49"/>
        <v>2.3247785636564484</v>
      </c>
      <c r="AV48" s="30">
        <f t="shared" si="21"/>
        <v>-17.952349962683286</v>
      </c>
      <c r="AW48" s="30">
        <f t="shared" si="22"/>
        <v>19.117310989916458</v>
      </c>
      <c r="AX48" s="30"/>
      <c r="AY48" s="30">
        <f t="shared" si="50"/>
        <v>61.010139160756196</v>
      </c>
      <c r="AZ48" s="30">
        <f t="shared" si="51"/>
        <v>2.3247785636564484</v>
      </c>
      <c r="BA48" s="30">
        <f t="shared" si="23"/>
        <v>-41.764314194802274</v>
      </c>
      <c r="BB48" s="30">
        <f t="shared" si="24"/>
        <v>44.474477402805697</v>
      </c>
      <c r="BC48" s="30"/>
      <c r="BD48" s="30">
        <f t="shared" si="52"/>
        <v>0.42498554331150196</v>
      </c>
      <c r="BE48" s="30">
        <f t="shared" si="53"/>
        <v>2.3247785636564484</v>
      </c>
      <c r="BF48" s="30">
        <f t="shared" si="25"/>
        <v>-0.29092262373542049</v>
      </c>
      <c r="BG48" s="30">
        <f t="shared" si="26"/>
        <v>18.963836892796625</v>
      </c>
      <c r="BH48" s="30"/>
      <c r="BI48" s="30">
        <f t="shared" si="54"/>
        <v>4.2676006984684678</v>
      </c>
      <c r="BJ48" s="30">
        <f t="shared" si="55"/>
        <v>2.3247785636564484</v>
      </c>
      <c r="BK48" s="30">
        <f t="shared" si="27"/>
        <v>-2.9213737073958446</v>
      </c>
      <c r="BL48" s="30">
        <f t="shared" si="28"/>
        <v>21.937357092661774</v>
      </c>
      <c r="BM48" s="30"/>
      <c r="BN48" s="30">
        <f t="shared" si="56"/>
        <v>13.2554530093763</v>
      </c>
      <c r="BO48" s="30">
        <f t="shared" si="57"/>
        <v>2.3247785636564484</v>
      </c>
      <c r="BP48" s="30">
        <f t="shared" si="29"/>
        <v>-9.0739819953422867</v>
      </c>
      <c r="BQ48" s="30">
        <f t="shared" si="30"/>
        <v>29.971341623808943</v>
      </c>
      <c r="BR48" s="30"/>
      <c r="BS48" s="30">
        <f t="shared" si="58"/>
        <v>23.835071851884191</v>
      </c>
      <c r="BT48" s="30">
        <f t="shared" si="59"/>
        <v>2.3247785636564484</v>
      </c>
      <c r="BU48" s="30">
        <f t="shared" si="31"/>
        <v>-16.316229455809697</v>
      </c>
      <c r="BV48" s="30">
        <f t="shared" si="32"/>
        <v>41.210091464242907</v>
      </c>
      <c r="BW48" s="30"/>
      <c r="BX48" s="30">
        <f t="shared" si="60"/>
        <v>38.167555765546837</v>
      </c>
      <c r="BY48" s="30">
        <f t="shared" si="61"/>
        <v>2.3247785636564484</v>
      </c>
      <c r="BZ48" s="30">
        <f t="shared" si="33"/>
        <v>-26.127489839676961</v>
      </c>
      <c r="CA48" s="30">
        <f t="shared" si="34"/>
        <v>58.937427275649057</v>
      </c>
      <c r="CB48" s="30"/>
      <c r="CC48" s="30"/>
      <c r="CD48" s="30"/>
      <c r="CE48" s="30">
        <f t="shared" si="62"/>
        <v>62.228953074416481</v>
      </c>
      <c r="CF48" s="30">
        <f t="shared" si="63"/>
        <v>2.3247785636564484</v>
      </c>
      <c r="CG48" s="30">
        <f t="shared" si="35"/>
        <v>-42.59864973206404</v>
      </c>
      <c r="CH48" s="30">
        <f t="shared" si="36"/>
        <v>93.033098212297148</v>
      </c>
      <c r="CI48" s="30"/>
      <c r="CJ48" s="30"/>
      <c r="CK48" s="30"/>
      <c r="CL48" s="30">
        <f t="shared" si="64"/>
        <v>73.906548693874896</v>
      </c>
      <c r="CM48" s="30">
        <f t="shared" si="65"/>
        <v>2.3247785636564484</v>
      </c>
      <c r="CN48" s="30">
        <f t="shared" si="37"/>
        <v>-50.59251401756984</v>
      </c>
      <c r="CO48" s="30">
        <f t="shared" si="38"/>
        <v>110.80311140431834</v>
      </c>
      <c r="CP48" s="30" t="str">
        <f t="shared" si="82"/>
        <v/>
      </c>
      <c r="CQ48" s="30" t="str">
        <f t="shared" si="83"/>
        <v/>
      </c>
    </row>
    <row r="49" spans="4:95" x14ac:dyDescent="0.25">
      <c r="D49">
        <v>15</v>
      </c>
      <c r="J49">
        <f t="shared" si="79"/>
        <v>61.620240552363761</v>
      </c>
      <c r="K49">
        <f t="shared" si="80"/>
        <v>2.3561944901923448</v>
      </c>
      <c r="L49" s="56">
        <f t="shared" si="77"/>
        <v>-43.572089952922703</v>
      </c>
      <c r="M49" s="56">
        <f t="shared" si="78"/>
        <v>43.57208995292271</v>
      </c>
      <c r="O49" s="30">
        <f t="shared" si="40"/>
        <v>43.617644162318854</v>
      </c>
      <c r="P49" s="12">
        <f t="shared" si="41"/>
        <v>-1.8095573684677229</v>
      </c>
      <c r="Q49" s="30">
        <f t="shared" si="6"/>
        <v>-103.68000000000012</v>
      </c>
      <c r="R49" s="47">
        <f t="shared" si="7"/>
        <v>-10.315529096926213</v>
      </c>
      <c r="S49" s="47">
        <f t="shared" si="8"/>
        <v>-59.7727821815268</v>
      </c>
      <c r="T49" s="47">
        <f t="shared" si="9"/>
        <v>60.656373368919603</v>
      </c>
      <c r="U49" s="12">
        <f t="shared" si="42"/>
        <v>-1.3999006476593192</v>
      </c>
      <c r="V49" s="51">
        <f t="shared" si="10"/>
        <v>-1.3999006476593192</v>
      </c>
      <c r="W49" s="47">
        <f t="shared" si="11"/>
        <v>-1.3999006476593192</v>
      </c>
      <c r="X49" s="51">
        <f t="shared" si="12"/>
        <v>4.8832846595202675</v>
      </c>
      <c r="Y49" s="51">
        <f t="shared" si="13"/>
        <v>4.8899999999999997</v>
      </c>
      <c r="Z49" s="47">
        <f t="shared" si="14"/>
        <v>10.315529096926209</v>
      </c>
      <c r="AA49" s="47">
        <f t="shared" si="15"/>
        <v>-59.7727821815268</v>
      </c>
      <c r="AB49" s="47">
        <f t="shared" si="16"/>
        <v>60.656373368919603</v>
      </c>
      <c r="AC49" s="51"/>
      <c r="AD49" s="12">
        <f t="shared" si="17"/>
        <v>1.3999006476593192</v>
      </c>
      <c r="AE49" s="30">
        <f t="shared" si="18"/>
        <v>80.208398848509489</v>
      </c>
      <c r="AF49" s="43">
        <f t="shared" si="70"/>
        <v>0.16640367230406605</v>
      </c>
      <c r="AG49" s="45">
        <f t="shared" si="43"/>
        <v>43100</v>
      </c>
      <c r="AH49" s="42">
        <f t="shared" si="44"/>
        <v>10</v>
      </c>
      <c r="AI49" s="45">
        <f t="shared" si="45"/>
        <v>43100</v>
      </c>
      <c r="AJ49" s="30">
        <f t="shared" si="0"/>
        <v>10.315529096926209</v>
      </c>
      <c r="AK49" s="30">
        <f t="shared" si="1"/>
        <v>-59.7727821815268</v>
      </c>
      <c r="AL49" s="42"/>
      <c r="AM49" s="42"/>
      <c r="AO49" s="30">
        <f t="shared" si="46"/>
        <v>40</v>
      </c>
      <c r="AP49" s="30">
        <f t="shared" si="81"/>
        <v>2.3876104167282444</v>
      </c>
      <c r="AQ49" s="30">
        <f t="shared" si="19"/>
        <v>-29.158745096856503</v>
      </c>
      <c r="AR49" s="30">
        <f t="shared" si="20"/>
        <v>27.381884237147503</v>
      </c>
      <c r="AS49" s="30"/>
      <c r="AT49" s="30">
        <f t="shared" si="48"/>
        <v>26.225149163881511</v>
      </c>
      <c r="AU49" s="30">
        <f t="shared" si="49"/>
        <v>2.3876104167282444</v>
      </c>
      <c r="AV49" s="30">
        <f t="shared" si="21"/>
        <v>-19.117310989916511</v>
      </c>
      <c r="AW49" s="30">
        <f t="shared" si="22"/>
        <v>17.952349962683229</v>
      </c>
      <c r="AX49" s="30"/>
      <c r="AY49" s="30">
        <f t="shared" si="50"/>
        <v>61.010139160756196</v>
      </c>
      <c r="AZ49" s="30">
        <f t="shared" si="51"/>
        <v>2.3876104167282444</v>
      </c>
      <c r="BA49" s="30">
        <f t="shared" si="23"/>
        <v>-44.474477402805817</v>
      </c>
      <c r="BB49" s="30">
        <f t="shared" si="24"/>
        <v>41.764314194802147</v>
      </c>
      <c r="BC49" s="30"/>
      <c r="BD49" s="30">
        <f t="shared" si="52"/>
        <v>0.42498554331150196</v>
      </c>
      <c r="BE49" s="30">
        <f t="shared" si="53"/>
        <v>2.3876104167282444</v>
      </c>
      <c r="BF49" s="30">
        <f t="shared" si="25"/>
        <v>-0.30980112818172884</v>
      </c>
      <c r="BG49" s="30">
        <f t="shared" si="26"/>
        <v>18.944958388350315</v>
      </c>
      <c r="BH49" s="30"/>
      <c r="BI49" s="30">
        <f t="shared" si="54"/>
        <v>4.2676006984684678</v>
      </c>
      <c r="BJ49" s="30">
        <f t="shared" si="55"/>
        <v>2.3876104167282444</v>
      </c>
      <c r="BK49" s="30">
        <f t="shared" si="27"/>
        <v>-3.1109470235452203</v>
      </c>
      <c r="BL49" s="30">
        <f t="shared" si="28"/>
        <v>21.747783776512399</v>
      </c>
      <c r="BM49" s="30"/>
      <c r="BN49" s="30">
        <f t="shared" si="56"/>
        <v>13.2554530093763</v>
      </c>
      <c r="BO49" s="30">
        <f t="shared" si="57"/>
        <v>2.3876104167282444</v>
      </c>
      <c r="BP49" s="30">
        <f t="shared" si="29"/>
        <v>-9.6628093860940734</v>
      </c>
      <c r="BQ49" s="30">
        <f t="shared" si="30"/>
        <v>29.382514233057154</v>
      </c>
      <c r="BR49" s="30"/>
      <c r="BS49" s="30">
        <f t="shared" si="58"/>
        <v>23.835071851884191</v>
      </c>
      <c r="BT49" s="30">
        <f t="shared" si="59"/>
        <v>2.3876104167282444</v>
      </c>
      <c r="BU49" s="30">
        <f t="shared" si="31"/>
        <v>-17.375019612358763</v>
      </c>
      <c r="BV49" s="30">
        <f t="shared" si="32"/>
        <v>40.151301307693842</v>
      </c>
      <c r="BW49" s="30"/>
      <c r="BX49" s="30">
        <f t="shared" si="60"/>
        <v>38.167555765546837</v>
      </c>
      <c r="BY49" s="30">
        <f t="shared" si="61"/>
        <v>2.3876104167282444</v>
      </c>
      <c r="BZ49" s="30">
        <f t="shared" si="33"/>
        <v>-27.822950738440898</v>
      </c>
      <c r="CA49" s="30">
        <f t="shared" si="34"/>
        <v>57.241966376885117</v>
      </c>
      <c r="CB49" s="30"/>
      <c r="CC49" s="30"/>
      <c r="CD49" s="30"/>
      <c r="CE49" s="30">
        <f t="shared" si="62"/>
        <v>62.228953074416481</v>
      </c>
      <c r="CF49" s="30">
        <f t="shared" si="63"/>
        <v>2.3876104167282444</v>
      </c>
      <c r="CG49" s="30">
        <f t="shared" si="35"/>
        <v>-45.362954508528873</v>
      </c>
      <c r="CH49" s="30">
        <f t="shared" si="36"/>
        <v>90.268793435832293</v>
      </c>
      <c r="CI49" s="30"/>
      <c r="CJ49" s="30"/>
      <c r="CK49" s="30"/>
      <c r="CL49" s="30">
        <f t="shared" si="64"/>
        <v>73.906548693874896</v>
      </c>
      <c r="CM49" s="30">
        <f t="shared" si="65"/>
        <v>2.3876104167282444</v>
      </c>
      <c r="CN49" s="30">
        <f t="shared" si="37"/>
        <v>-53.875555358827775</v>
      </c>
      <c r="CO49" s="30">
        <f t="shared" si="38"/>
        <v>107.5200700630604</v>
      </c>
      <c r="CP49" s="30" t="str">
        <f t="shared" si="82"/>
        <v/>
      </c>
      <c r="CQ49" s="30" t="str">
        <f t="shared" si="83"/>
        <v/>
      </c>
    </row>
    <row r="50" spans="4:95" x14ac:dyDescent="0.25">
      <c r="D50">
        <v>16</v>
      </c>
      <c r="J50">
        <f t="shared" si="79"/>
        <v>61.620240552363761</v>
      </c>
      <c r="K50">
        <f t="shared" si="80"/>
        <v>2.617993877991494</v>
      </c>
      <c r="L50" s="56">
        <f t="shared" si="77"/>
        <v>-53.364693705655057</v>
      </c>
      <c r="M50" s="56">
        <f t="shared" si="78"/>
        <v>30.810120276181902</v>
      </c>
      <c r="O50" s="30">
        <f t="shared" si="40"/>
        <v>43.617644162318854</v>
      </c>
      <c r="P50" s="12">
        <f t="shared" si="41"/>
        <v>-1.8158405537749025</v>
      </c>
      <c r="Q50" s="30">
        <f t="shared" si="6"/>
        <v>-104.04000000000012</v>
      </c>
      <c r="R50" s="47">
        <f t="shared" si="7"/>
        <v>-10.581606922886433</v>
      </c>
      <c r="S50" s="47">
        <f t="shared" si="8"/>
        <v>-59.707131676544243</v>
      </c>
      <c r="T50" s="47">
        <f t="shared" si="9"/>
        <v>60.637545943999669</v>
      </c>
      <c r="U50" s="12">
        <f t="shared" si="42"/>
        <v>-1.3953924241591227</v>
      </c>
      <c r="V50" s="51">
        <f t="shared" si="10"/>
        <v>-1.3953924241591227</v>
      </c>
      <c r="W50" s="47">
        <f t="shared" si="11"/>
        <v>-1.3953924241591227</v>
      </c>
      <c r="X50" s="51">
        <f t="shared" si="12"/>
        <v>4.8877928830204631</v>
      </c>
      <c r="Y50" s="51">
        <f t="shared" si="13"/>
        <v>4.8899999999999997</v>
      </c>
      <c r="Z50" s="47">
        <f t="shared" si="14"/>
        <v>10.581606922886435</v>
      </c>
      <c r="AA50" s="47">
        <f t="shared" si="15"/>
        <v>-59.707131676544243</v>
      </c>
      <c r="AB50" s="47">
        <f t="shared" si="16"/>
        <v>60.637545943999669</v>
      </c>
      <c r="AC50" s="51"/>
      <c r="AD50" s="12">
        <f t="shared" si="17"/>
        <v>1.3953924241591227</v>
      </c>
      <c r="AE50" s="30">
        <f t="shared" si="18"/>
        <v>79.950096668846541</v>
      </c>
      <c r="AF50" s="43">
        <f t="shared" si="70"/>
        <v>0.17091189580426258</v>
      </c>
      <c r="AG50" s="45">
        <f t="shared" si="43"/>
        <v>43100</v>
      </c>
      <c r="AH50" s="42">
        <f t="shared" si="44"/>
        <v>10</v>
      </c>
      <c r="AI50" s="45">
        <f t="shared" si="45"/>
        <v>43100</v>
      </c>
      <c r="AJ50" s="30">
        <f t="shared" si="0"/>
        <v>10.581606922886435</v>
      </c>
      <c r="AK50" s="30">
        <f t="shared" si="1"/>
        <v>-59.707131676544243</v>
      </c>
      <c r="AL50" s="42"/>
      <c r="AM50" s="42"/>
      <c r="AO50" s="30">
        <f t="shared" si="46"/>
        <v>40</v>
      </c>
      <c r="AP50" s="30">
        <f t="shared" si="81"/>
        <v>2.4504422698000403</v>
      </c>
      <c r="AQ50" s="30">
        <f t="shared" si="19"/>
        <v>-30.820529711031611</v>
      </c>
      <c r="AR50" s="30">
        <f t="shared" si="20"/>
        <v>25.49695958994754</v>
      </c>
      <c r="AS50" s="30"/>
      <c r="AT50" s="30">
        <f t="shared" si="48"/>
        <v>26.225149163881511</v>
      </c>
      <c r="AU50" s="30">
        <f t="shared" si="49"/>
        <v>2.4504422698000403</v>
      </c>
      <c r="AV50" s="30">
        <f t="shared" si="21"/>
        <v>-20.206824724541146</v>
      </c>
      <c r="AW50" s="30">
        <f t="shared" si="22"/>
        <v>16.716539211795837</v>
      </c>
      <c r="AX50" s="30"/>
      <c r="AY50" s="30">
        <f t="shared" si="50"/>
        <v>61.010139160756196</v>
      </c>
      <c r="AZ50" s="30">
        <f t="shared" si="51"/>
        <v>2.4504422698000403</v>
      </c>
      <c r="BA50" s="30">
        <f t="shared" si="23"/>
        <v>-47.009120166956485</v>
      </c>
      <c r="BB50" s="30">
        <f t="shared" si="24"/>
        <v>38.889326318971918</v>
      </c>
      <c r="BC50" s="30"/>
      <c r="BD50" s="30">
        <f t="shared" si="52"/>
        <v>0.42498554331150196</v>
      </c>
      <c r="BE50" s="30">
        <f t="shared" si="53"/>
        <v>2.4504422698000403</v>
      </c>
      <c r="BF50" s="30">
        <f t="shared" si="25"/>
        <v>-0.32745698910977644</v>
      </c>
      <c r="BG50" s="30">
        <f t="shared" si="26"/>
        <v>18.924931745218029</v>
      </c>
      <c r="BH50" s="30"/>
      <c r="BI50" s="30">
        <f t="shared" si="54"/>
        <v>4.2676006984684678</v>
      </c>
      <c r="BJ50" s="30">
        <f t="shared" si="55"/>
        <v>2.4504422698000403</v>
      </c>
      <c r="BK50" s="30">
        <f t="shared" si="27"/>
        <v>-3.2882428530491667</v>
      </c>
      <c r="BL50" s="30">
        <f t="shared" si="28"/>
        <v>21.546681132988624</v>
      </c>
      <c r="BM50" s="30"/>
      <c r="BN50" s="30">
        <f t="shared" si="56"/>
        <v>13.2554530093763</v>
      </c>
      <c r="BO50" s="30">
        <f t="shared" si="57"/>
        <v>2.4504422698000403</v>
      </c>
      <c r="BP50" s="30">
        <f t="shared" si="29"/>
        <v>-10.213502082716641</v>
      </c>
      <c r="BQ50" s="30">
        <f t="shared" si="30"/>
        <v>28.757875980877799</v>
      </c>
      <c r="BR50" s="30"/>
      <c r="BS50" s="30">
        <f t="shared" si="58"/>
        <v>23.835071851884191</v>
      </c>
      <c r="BT50" s="30">
        <f t="shared" si="59"/>
        <v>2.4504422698000403</v>
      </c>
      <c r="BU50" s="30">
        <f t="shared" si="31"/>
        <v>-18.365238504389247</v>
      </c>
      <c r="BV50" s="30">
        <f t="shared" si="32"/>
        <v>39.028118447658876</v>
      </c>
      <c r="BW50" s="30"/>
      <c r="BX50" s="30">
        <f t="shared" si="60"/>
        <v>38.167555765546837</v>
      </c>
      <c r="BY50" s="30">
        <f t="shared" si="61"/>
        <v>2.4504422698000403</v>
      </c>
      <c r="BZ50" s="30">
        <f t="shared" si="33"/>
        <v>-29.408607161737304</v>
      </c>
      <c r="CA50" s="30">
        <f t="shared" si="34"/>
        <v>55.443392212238663</v>
      </c>
      <c r="CB50" s="30"/>
      <c r="CC50" s="30"/>
      <c r="CD50" s="30"/>
      <c r="CE50" s="30">
        <f t="shared" si="62"/>
        <v>62.228953074416481</v>
      </c>
      <c r="CF50" s="30">
        <f t="shared" si="63"/>
        <v>2.4504422698000403</v>
      </c>
      <c r="CG50" s="30">
        <f t="shared" si="35"/>
        <v>-47.948232427911122</v>
      </c>
      <c r="CH50" s="30">
        <f t="shared" si="36"/>
        <v>87.336371250346858</v>
      </c>
      <c r="CI50" s="30"/>
      <c r="CJ50" s="30"/>
      <c r="CK50" s="30"/>
      <c r="CL50" s="30">
        <f t="shared" si="64"/>
        <v>73.906548693874896</v>
      </c>
      <c r="CM50" s="30">
        <f t="shared" si="65"/>
        <v>2.4504422698000403</v>
      </c>
      <c r="CN50" s="30">
        <f t="shared" si="37"/>
        <v>-56.945974496484389</v>
      </c>
      <c r="CO50" s="30">
        <f t="shared" si="38"/>
        <v>104.03736318249616</v>
      </c>
      <c r="CP50" s="30" t="str">
        <f t="shared" si="82"/>
        <v/>
      </c>
      <c r="CQ50" s="30" t="str">
        <f t="shared" si="83"/>
        <v/>
      </c>
    </row>
    <row r="51" spans="4:95" x14ac:dyDescent="0.25">
      <c r="D51">
        <v>17</v>
      </c>
      <c r="J51">
        <f t="shared" si="79"/>
        <v>61.620240552363761</v>
      </c>
      <c r="K51">
        <f t="shared" si="80"/>
        <v>2.879793265790644</v>
      </c>
      <c r="L51" s="56">
        <f t="shared" si="77"/>
        <v>-59.520581771673122</v>
      </c>
      <c r="M51" s="56">
        <f t="shared" si="78"/>
        <v>15.948491818750403</v>
      </c>
      <c r="O51" s="30">
        <f t="shared" si="40"/>
        <v>43.617644162318854</v>
      </c>
      <c r="P51" s="12">
        <f t="shared" si="41"/>
        <v>-1.8221237390820821</v>
      </c>
      <c r="Q51" s="30">
        <f t="shared" si="6"/>
        <v>-104.40000000000012</v>
      </c>
      <c r="R51" s="47">
        <f t="shared" si="7"/>
        <v>-10.84726700512395</v>
      </c>
      <c r="S51" s="47">
        <f t="shared" si="8"/>
        <v>-59.639810662159903</v>
      </c>
      <c r="T51" s="47">
        <f t="shared" si="9"/>
        <v>60.618233373290686</v>
      </c>
      <c r="U51" s="12">
        <f t="shared" si="42"/>
        <v>-1.3908833407967347</v>
      </c>
      <c r="V51" s="51">
        <f t="shared" si="10"/>
        <v>-1.3908833407967347</v>
      </c>
      <c r="W51" s="47">
        <f t="shared" si="11"/>
        <v>-1.3908833407967347</v>
      </c>
      <c r="X51" s="51">
        <f t="shared" si="12"/>
        <v>4.8923019663828518</v>
      </c>
      <c r="Y51" s="51">
        <f t="shared" si="13"/>
        <v>4.8999999999999995</v>
      </c>
      <c r="Z51" s="47">
        <f t="shared" si="14"/>
        <v>10.847267005123955</v>
      </c>
      <c r="AA51" s="47">
        <f t="shared" si="15"/>
        <v>-59.639810662159896</v>
      </c>
      <c r="AB51" s="47">
        <f t="shared" si="16"/>
        <v>60.618233373290678</v>
      </c>
      <c r="AC51" s="51"/>
      <c r="AD51" s="12">
        <f t="shared" si="17"/>
        <v>1.3908833407967347</v>
      </c>
      <c r="AE51" s="30">
        <f t="shared" si="18"/>
        <v>79.691745222709045</v>
      </c>
      <c r="AF51" s="43">
        <f t="shared" si="70"/>
        <v>0.17542097916665056</v>
      </c>
      <c r="AG51" s="45">
        <f t="shared" si="43"/>
        <v>43101</v>
      </c>
      <c r="AH51" s="42">
        <f t="shared" si="44"/>
        <v>11</v>
      </c>
      <c r="AI51" s="45">
        <f t="shared" si="45"/>
        <v>43101</v>
      </c>
      <c r="AJ51" s="30">
        <f t="shared" si="0"/>
        <v>10.847267005123955</v>
      </c>
      <c r="AK51" s="30">
        <f t="shared" si="1"/>
        <v>-59.639810662159896</v>
      </c>
      <c r="AL51" s="42"/>
      <c r="AM51" s="42"/>
      <c r="AO51" s="30">
        <f t="shared" si="46"/>
        <v>40</v>
      </c>
      <c r="AP51" s="30">
        <f t="shared" si="81"/>
        <v>2.5132741228718363</v>
      </c>
      <c r="AQ51" s="30">
        <f t="shared" si="19"/>
        <v>-32.360679774997941</v>
      </c>
      <c r="AR51" s="30">
        <f t="shared" si="20"/>
        <v>23.51141009169887</v>
      </c>
      <c r="AS51" s="30"/>
      <c r="AT51" s="30">
        <f t="shared" si="48"/>
        <v>26.225149163881511</v>
      </c>
      <c r="AU51" s="30">
        <f t="shared" si="49"/>
        <v>2.5132741228718363</v>
      </c>
      <c r="AV51" s="30">
        <f t="shared" si="21"/>
        <v>-21.216591353598112</v>
      </c>
      <c r="AW51" s="30">
        <f t="shared" si="22"/>
        <v>15.4147559176998</v>
      </c>
      <c r="AX51" s="30"/>
      <c r="AY51" s="30">
        <f t="shared" si="50"/>
        <v>61.010139160756196</v>
      </c>
      <c r="AZ51" s="30">
        <f t="shared" si="51"/>
        <v>2.5132741228718363</v>
      </c>
      <c r="BA51" s="30">
        <f t="shared" si="23"/>
        <v>-49.358239410232315</v>
      </c>
      <c r="BB51" s="30">
        <f t="shared" si="24"/>
        <v>35.860860039003896</v>
      </c>
      <c r="BC51" s="30"/>
      <c r="BD51" s="30">
        <f t="shared" si="52"/>
        <v>0.42498554331150196</v>
      </c>
      <c r="BE51" s="30">
        <f t="shared" si="53"/>
        <v>2.5132741228718363</v>
      </c>
      <c r="BF51" s="30">
        <f t="shared" si="25"/>
        <v>-0.34382052690267578</v>
      </c>
      <c r="BG51" s="30">
        <f t="shared" si="26"/>
        <v>18.903835999410902</v>
      </c>
      <c r="BH51" s="30"/>
      <c r="BI51" s="30">
        <f t="shared" si="54"/>
        <v>4.2676006984684678</v>
      </c>
      <c r="BJ51" s="30">
        <f t="shared" si="55"/>
        <v>2.5132741228718363</v>
      </c>
      <c r="BK51" s="30">
        <f t="shared" si="27"/>
        <v>-3.4525614902673905</v>
      </c>
      <c r="BL51" s="30">
        <f t="shared" si="28"/>
        <v>21.33484282234938</v>
      </c>
      <c r="BM51" s="30"/>
      <c r="BN51" s="30">
        <f t="shared" si="56"/>
        <v>13.2554530093763</v>
      </c>
      <c r="BO51" s="30">
        <f t="shared" si="57"/>
        <v>2.5132741228718363</v>
      </c>
      <c r="BP51" s="30">
        <f t="shared" si="29"/>
        <v>-10.723886752723979</v>
      </c>
      <c r="BQ51" s="30">
        <f t="shared" si="30"/>
        <v>28.099892029082149</v>
      </c>
      <c r="BR51" s="30"/>
      <c r="BS51" s="30">
        <f t="shared" si="58"/>
        <v>23.835071851884191</v>
      </c>
      <c r="BT51" s="30">
        <f t="shared" si="59"/>
        <v>2.5132741228718363</v>
      </c>
      <c r="BU51" s="30">
        <f t="shared" si="31"/>
        <v>-19.282978190322286</v>
      </c>
      <c r="BV51" s="30">
        <f t="shared" si="32"/>
        <v>37.844975573753132</v>
      </c>
      <c r="BW51" s="30"/>
      <c r="BX51" s="30">
        <f t="shared" si="60"/>
        <v>38.167555765546837</v>
      </c>
      <c r="BY51" s="30">
        <f t="shared" si="61"/>
        <v>2.5132741228718363</v>
      </c>
      <c r="BZ51" s="30">
        <f t="shared" si="33"/>
        <v>-30.878201248080938</v>
      </c>
      <c r="CA51" s="30">
        <f t="shared" si="34"/>
        <v>53.54880293224717</v>
      </c>
      <c r="CB51" s="30"/>
      <c r="CC51" s="30"/>
      <c r="CD51" s="30"/>
      <c r="CE51" s="30">
        <f t="shared" si="62"/>
        <v>62.228953074416481</v>
      </c>
      <c r="CF51" s="30">
        <f t="shared" si="63"/>
        <v>2.5132741228718363</v>
      </c>
      <c r="CG51" s="30">
        <f t="shared" si="35"/>
        <v>-50.344280579364131</v>
      </c>
      <c r="CH51" s="30">
        <f t="shared" si="36"/>
        <v>84.247404586510669</v>
      </c>
      <c r="CI51" s="30"/>
      <c r="CJ51" s="30"/>
      <c r="CK51" s="30"/>
      <c r="CL51" s="30">
        <f t="shared" si="64"/>
        <v>73.906548693874896</v>
      </c>
      <c r="CM51" s="30">
        <f t="shared" si="65"/>
        <v>2.5132741228718363</v>
      </c>
      <c r="CN51" s="30">
        <f t="shared" si="37"/>
        <v>-59.791653888944438</v>
      </c>
      <c r="CO51" s="30">
        <f t="shared" si="38"/>
        <v>100.36873541558582</v>
      </c>
      <c r="CP51" s="30" t="str">
        <f t="shared" si="82"/>
        <v/>
      </c>
      <c r="CQ51" s="30" t="str">
        <f t="shared" si="83"/>
        <v/>
      </c>
    </row>
    <row r="52" spans="4:95" x14ac:dyDescent="0.25">
      <c r="D52">
        <v>18</v>
      </c>
      <c r="J52">
        <f t="shared" si="79"/>
        <v>61.620240552363761</v>
      </c>
      <c r="K52">
        <f t="shared" si="80"/>
        <v>3.1415926535897931</v>
      </c>
      <c r="L52" s="56">
        <f t="shared" si="77"/>
        <v>-61.620240552363761</v>
      </c>
      <c r="M52" s="56">
        <f t="shared" si="78"/>
        <v>7.5493942503825946E-15</v>
      </c>
      <c r="O52" s="30">
        <f t="shared" si="40"/>
        <v>43.617644162318854</v>
      </c>
      <c r="P52" s="12">
        <f t="shared" si="41"/>
        <v>-1.8284069243892618</v>
      </c>
      <c r="Q52" s="30">
        <f t="shared" si="6"/>
        <v>-104.76000000000012</v>
      </c>
      <c r="R52" s="47">
        <f t="shared" si="7"/>
        <v>-11.112498855833602</v>
      </c>
      <c r="S52" s="47">
        <f t="shared" si="8"/>
        <v>-59.57082179609214</v>
      </c>
      <c r="T52" s="47">
        <f t="shared" si="9"/>
        <v>60.598435955746162</v>
      </c>
      <c r="U52" s="12">
        <f t="shared" si="42"/>
        <v>-1.3863733748607607</v>
      </c>
      <c r="V52" s="51">
        <f t="shared" si="10"/>
        <v>-1.3863733748607607</v>
      </c>
      <c r="W52" s="47">
        <f t="shared" si="11"/>
        <v>-1.3863733748607607</v>
      </c>
      <c r="X52" s="51">
        <f t="shared" si="12"/>
        <v>4.8968119323188253</v>
      </c>
      <c r="Y52" s="51">
        <f t="shared" si="13"/>
        <v>4.8999999999999995</v>
      </c>
      <c r="Z52" s="47">
        <f t="shared" si="14"/>
        <v>11.112498855833605</v>
      </c>
      <c r="AA52" s="47">
        <f t="shared" si="15"/>
        <v>-59.57082179609214</v>
      </c>
      <c r="AB52" s="47">
        <f t="shared" si="16"/>
        <v>60.598435955746162</v>
      </c>
      <c r="AC52" s="51"/>
      <c r="AD52" s="12">
        <f t="shared" si="17"/>
        <v>1.3863733748607607</v>
      </c>
      <c r="AE52" s="30">
        <f t="shared" si="18"/>
        <v>79.433343208829967</v>
      </c>
      <c r="AF52" s="43">
        <f t="shared" si="70"/>
        <v>0.17993094510262453</v>
      </c>
      <c r="AG52" s="45">
        <f t="shared" si="43"/>
        <v>43101</v>
      </c>
      <c r="AH52" s="42">
        <f t="shared" si="44"/>
        <v>11</v>
      </c>
      <c r="AI52" s="45">
        <f t="shared" si="45"/>
        <v>43101</v>
      </c>
      <c r="AJ52" s="30">
        <f t="shared" si="0"/>
        <v>11.112498855833605</v>
      </c>
      <c r="AK52" s="30">
        <f t="shared" si="1"/>
        <v>-59.57082179609214</v>
      </c>
      <c r="AL52" s="42"/>
      <c r="AM52" s="42"/>
      <c r="AO52" s="30">
        <f t="shared" si="46"/>
        <v>40</v>
      </c>
      <c r="AP52" s="30">
        <f t="shared" si="81"/>
        <v>2.5761059759436322</v>
      </c>
      <c r="AQ52" s="30">
        <f t="shared" si="19"/>
        <v>-33.77311702008064</v>
      </c>
      <c r="AR52" s="30">
        <f t="shared" si="20"/>
        <v>21.433071799159805</v>
      </c>
      <c r="AS52" s="30"/>
      <c r="AT52" s="30">
        <f t="shared" si="48"/>
        <v>26.225149163881511</v>
      </c>
      <c r="AU52" s="30">
        <f t="shared" si="49"/>
        <v>2.5761059759436322</v>
      </c>
      <c r="AV52" s="30">
        <f t="shared" si="21"/>
        <v>-22.142625789521009</v>
      </c>
      <c r="AW52" s="30">
        <f t="shared" si="22"/>
        <v>14.052137624328703</v>
      </c>
      <c r="AX52" s="30"/>
      <c r="AY52" s="30">
        <f t="shared" si="50"/>
        <v>61.010139160756196</v>
      </c>
      <c r="AZ52" s="30">
        <f t="shared" si="51"/>
        <v>2.5761059759436322</v>
      </c>
      <c r="BA52" s="30">
        <f t="shared" si="23"/>
        <v>-51.512564232190591</v>
      </c>
      <c r="BB52" s="30">
        <f t="shared" si="24"/>
        <v>32.690867327730473</v>
      </c>
      <c r="BC52" s="30"/>
      <c r="BD52" s="30">
        <f t="shared" si="52"/>
        <v>0.42498554331150196</v>
      </c>
      <c r="BE52" s="30">
        <f t="shared" si="53"/>
        <v>2.5761059759436322</v>
      </c>
      <c r="BF52" s="30">
        <f t="shared" si="25"/>
        <v>-0.35882716215254767</v>
      </c>
      <c r="BG52" s="30">
        <f t="shared" si="26"/>
        <v>18.881754406199907</v>
      </c>
      <c r="BH52" s="30"/>
      <c r="BI52" s="30">
        <f t="shared" si="54"/>
        <v>4.2676006984684678</v>
      </c>
      <c r="BJ52" s="30">
        <f t="shared" si="55"/>
        <v>2.5761059759436322</v>
      </c>
      <c r="BK52" s="30">
        <f t="shared" si="27"/>
        <v>-3.6032544446088361</v>
      </c>
      <c r="BL52" s="30">
        <f t="shared" si="28"/>
        <v>21.113104873627041</v>
      </c>
      <c r="BM52" s="30"/>
      <c r="BN52" s="30">
        <f t="shared" si="56"/>
        <v>13.2554530093763</v>
      </c>
      <c r="BO52" s="30">
        <f t="shared" si="57"/>
        <v>2.5761059759436322</v>
      </c>
      <c r="BP52" s="30">
        <f t="shared" si="29"/>
        <v>-11.191949140996147</v>
      </c>
      <c r="BQ52" s="30">
        <f t="shared" si="30"/>
        <v>27.411159139723676</v>
      </c>
      <c r="BR52" s="30"/>
      <c r="BS52" s="30">
        <f t="shared" si="58"/>
        <v>23.835071851884191</v>
      </c>
      <c r="BT52" s="30">
        <f t="shared" si="59"/>
        <v>2.5761059759436322</v>
      </c>
      <c r="BU52" s="30">
        <f t="shared" si="31"/>
        <v>-20.124616770892874</v>
      </c>
      <c r="BV52" s="30">
        <f t="shared" si="32"/>
        <v>36.60654201037336</v>
      </c>
      <c r="BW52" s="30"/>
      <c r="BX52" s="30">
        <f t="shared" si="60"/>
        <v>38.167555765546837</v>
      </c>
      <c r="BY52" s="30">
        <f t="shared" si="61"/>
        <v>2.5761059759436322</v>
      </c>
      <c r="BZ52" s="30">
        <f t="shared" si="33"/>
        <v>-32.225933181006674</v>
      </c>
      <c r="CA52" s="30">
        <f t="shared" si="34"/>
        <v>51.565675615243265</v>
      </c>
      <c r="CB52" s="30">
        <f t="shared" ref="CB52:CB83" si="84">IF(BZ52^2+CA52^2&lt;(1.01*$AY$8)^2,BZ52,)</f>
        <v>-32.225933181006674</v>
      </c>
      <c r="CC52" s="30">
        <f t="shared" ref="CC52:CC83" si="85">IF(BZ52^2+CA52^2&lt;(1.01*$AY$8)^2,CA52,)</f>
        <v>51.565675615243265</v>
      </c>
      <c r="CD52" s="30"/>
      <c r="CE52" s="30">
        <f t="shared" si="62"/>
        <v>62.228953074416481</v>
      </c>
      <c r="CF52" s="30">
        <f t="shared" si="63"/>
        <v>2.5761059759436322</v>
      </c>
      <c r="CG52" s="30">
        <f t="shared" si="35"/>
        <v>-52.541642855484369</v>
      </c>
      <c r="CH52" s="30">
        <f t="shared" si="36"/>
        <v>81.014084184531256</v>
      </c>
      <c r="CI52" s="30"/>
      <c r="CJ52" s="30"/>
      <c r="CK52" s="30"/>
      <c r="CL52" s="30">
        <f t="shared" si="64"/>
        <v>73.906548693874896</v>
      </c>
      <c r="CM52" s="30">
        <f t="shared" si="65"/>
        <v>2.5761059759436322</v>
      </c>
      <c r="CN52" s="30">
        <f t="shared" si="37"/>
        <v>-62.401362939713124</v>
      </c>
      <c r="CO52" s="30">
        <f t="shared" si="38"/>
        <v>96.528665160088735</v>
      </c>
      <c r="CP52" s="30" t="str">
        <f t="shared" si="82"/>
        <v/>
      </c>
      <c r="CQ52" s="30" t="str">
        <f t="shared" si="83"/>
        <v/>
      </c>
    </row>
    <row r="53" spans="4:95" x14ac:dyDescent="0.25">
      <c r="D53">
        <v>19</v>
      </c>
      <c r="J53">
        <f t="shared" si="79"/>
        <v>61.620240552363761</v>
      </c>
      <c r="K53">
        <f t="shared" si="80"/>
        <v>3.4033920413889422</v>
      </c>
      <c r="L53" s="56">
        <f t="shared" si="77"/>
        <v>-59.520581771673129</v>
      </c>
      <c r="M53" s="56">
        <f t="shared" si="78"/>
        <v>-15.948491818750389</v>
      </c>
      <c r="O53" s="30">
        <f t="shared" si="40"/>
        <v>43.617644162318854</v>
      </c>
      <c r="P53" s="12">
        <f t="shared" si="41"/>
        <v>-1.8346901096964414</v>
      </c>
      <c r="Q53" s="30">
        <f t="shared" si="6"/>
        <v>-105.12000000000012</v>
      </c>
      <c r="R53" s="47">
        <f t="shared" si="7"/>
        <v>-11.377292004116072</v>
      </c>
      <c r="S53" s="47">
        <f t="shared" si="8"/>
        <v>-59.500167801903274</v>
      </c>
      <c r="T53" s="47">
        <f t="shared" si="9"/>
        <v>60.578153997968364</v>
      </c>
      <c r="U53" s="12">
        <f t="shared" si="42"/>
        <v>-1.3818625035888363</v>
      </c>
      <c r="V53" s="51">
        <f t="shared" si="10"/>
        <v>-1.3818625035888363</v>
      </c>
      <c r="W53" s="47">
        <f t="shared" si="11"/>
        <v>-1.3818625035888363</v>
      </c>
      <c r="X53" s="51">
        <f t="shared" si="12"/>
        <v>4.9013228035907499</v>
      </c>
      <c r="Y53" s="51">
        <f t="shared" si="13"/>
        <v>4.91</v>
      </c>
      <c r="Z53" s="47">
        <f t="shared" si="14"/>
        <v>11.377292004116072</v>
      </c>
      <c r="AA53" s="47">
        <f t="shared" si="15"/>
        <v>-59.500167801903274</v>
      </c>
      <c r="AB53" s="47">
        <f t="shared" si="16"/>
        <v>60.578153997968364</v>
      </c>
      <c r="AC53" s="51"/>
      <c r="AD53" s="12">
        <f t="shared" si="17"/>
        <v>1.3818625035888363</v>
      </c>
      <c r="AE53" s="30">
        <f t="shared" si="18"/>
        <v>79.174889323021901</v>
      </c>
      <c r="AF53" s="43">
        <f t="shared" si="70"/>
        <v>0.18444181637454893</v>
      </c>
      <c r="AG53" s="45">
        <f t="shared" si="43"/>
        <v>43101</v>
      </c>
      <c r="AH53" s="42">
        <f t="shared" si="44"/>
        <v>11</v>
      </c>
      <c r="AI53" s="45">
        <f t="shared" si="45"/>
        <v>43101</v>
      </c>
      <c r="AJ53" s="30">
        <f t="shared" si="0"/>
        <v>11.377292004116072</v>
      </c>
      <c r="AK53" s="30">
        <f t="shared" si="1"/>
        <v>-59.500167801903274</v>
      </c>
      <c r="AL53" s="42"/>
      <c r="AM53" s="42"/>
      <c r="AO53" s="30">
        <f t="shared" si="46"/>
        <v>40</v>
      </c>
      <c r="AP53" s="30">
        <f t="shared" si="81"/>
        <v>2.6389378290154282</v>
      </c>
      <c r="AQ53" s="30">
        <f t="shared" si="19"/>
        <v>-35.052267201754582</v>
      </c>
      <c r="AR53" s="30">
        <f t="shared" si="20"/>
        <v>19.270146964068545</v>
      </c>
      <c r="AS53" s="30"/>
      <c r="AT53" s="30">
        <f t="shared" si="48"/>
        <v>26.225149163881511</v>
      </c>
      <c r="AU53" s="30">
        <f t="shared" si="49"/>
        <v>2.6389378290154282</v>
      </c>
      <c r="AV53" s="30">
        <f t="shared" si="21"/>
        <v>-22.981273397456135</v>
      </c>
      <c r="AW53" s="30">
        <f t="shared" si="22"/>
        <v>12.634061963565403</v>
      </c>
      <c r="AX53" s="30"/>
      <c r="AY53" s="30">
        <f t="shared" si="50"/>
        <v>61.010139160756196</v>
      </c>
      <c r="AZ53" s="30">
        <f t="shared" si="51"/>
        <v>2.6389378290154282</v>
      </c>
      <c r="BA53" s="30">
        <f t="shared" si="23"/>
        <v>-53.463592496976425</v>
      </c>
      <c r="BB53" s="30">
        <f t="shared" si="24"/>
        <v>29.39185869815114</v>
      </c>
      <c r="BC53" s="30"/>
      <c r="BD53" s="30">
        <f t="shared" si="52"/>
        <v>0.42498554331150196</v>
      </c>
      <c r="BE53" s="30">
        <f t="shared" si="53"/>
        <v>2.6389378290154282</v>
      </c>
      <c r="BF53" s="30">
        <f t="shared" si="25"/>
        <v>-0.37241767052594027</v>
      </c>
      <c r="BG53" s="30">
        <f t="shared" si="26"/>
        <v>18.858774111545326</v>
      </c>
      <c r="BH53" s="30"/>
      <c r="BI53" s="30">
        <f t="shared" si="54"/>
        <v>4.2676006984684678</v>
      </c>
      <c r="BJ53" s="30">
        <f t="shared" si="55"/>
        <v>2.6389378290154282</v>
      </c>
      <c r="BK53" s="30">
        <f t="shared" si="27"/>
        <v>-3.7397269998277802</v>
      </c>
      <c r="BL53" s="30">
        <f t="shared" si="28"/>
        <v>20.882342385202787</v>
      </c>
      <c r="BM53" s="30"/>
      <c r="BN53" s="30">
        <f t="shared" si="56"/>
        <v>13.2554530093763</v>
      </c>
      <c r="BO53" s="30">
        <f t="shared" si="57"/>
        <v>2.6389378290154282</v>
      </c>
      <c r="BP53" s="30">
        <f t="shared" si="29"/>
        <v>-11.615842019123997</v>
      </c>
      <c r="BQ53" s="30">
        <f t="shared" si="30"/>
        <v>26.694395426864546</v>
      </c>
      <c r="BR53" s="30"/>
      <c r="BS53" s="30">
        <f t="shared" si="58"/>
        <v>23.835071851884191</v>
      </c>
      <c r="BT53" s="30">
        <f t="shared" si="59"/>
        <v>2.6389378290154282</v>
      </c>
      <c r="BU53" s="30">
        <f t="shared" si="31"/>
        <v>-20.886832683131601</v>
      </c>
      <c r="BV53" s="30">
        <f t="shared" si="32"/>
        <v>35.317705289007733</v>
      </c>
      <c r="BW53" s="30"/>
      <c r="BX53" s="30">
        <f t="shared" si="60"/>
        <v>38.167555765546837</v>
      </c>
      <c r="BY53" s="30">
        <f t="shared" si="61"/>
        <v>2.6389378290154282</v>
      </c>
      <c r="BZ53" s="30">
        <f t="shared" si="33"/>
        <v>-33.446484078295406</v>
      </c>
      <c r="CA53" s="30">
        <f t="shared" si="34"/>
        <v>49.501836758742471</v>
      </c>
      <c r="CB53" s="30">
        <f t="shared" si="84"/>
        <v>-33.446484078295406</v>
      </c>
      <c r="CC53" s="30">
        <f t="shared" si="85"/>
        <v>49.501836758742471</v>
      </c>
      <c r="CD53" s="30"/>
      <c r="CE53" s="30">
        <f t="shared" si="62"/>
        <v>62.228953074416481</v>
      </c>
      <c r="CF53" s="30">
        <f t="shared" si="63"/>
        <v>2.6389378290154282</v>
      </c>
      <c r="CG53" s="30">
        <f t="shared" si="35"/>
        <v>-54.531647271247337</v>
      </c>
      <c r="CH53" s="30">
        <f t="shared" si="36"/>
        <v>77.649170482871654</v>
      </c>
      <c r="CI53" s="30"/>
      <c r="CJ53" s="30"/>
      <c r="CK53" s="30"/>
      <c r="CL53" s="30">
        <f t="shared" si="64"/>
        <v>73.906548693874896</v>
      </c>
      <c r="CM53" s="30">
        <f t="shared" si="65"/>
        <v>2.6389378290154282</v>
      </c>
      <c r="CN53" s="30">
        <f t="shared" si="37"/>
        <v>-64.76480231942972</v>
      </c>
      <c r="CO53" s="30">
        <f t="shared" si="38"/>
        <v>92.532307418942139</v>
      </c>
      <c r="CP53" s="30" t="str">
        <f t="shared" si="82"/>
        <v/>
      </c>
      <c r="CQ53" s="30" t="str">
        <f t="shared" si="83"/>
        <v/>
      </c>
    </row>
    <row r="54" spans="4:95" x14ac:dyDescent="0.25">
      <c r="D54">
        <v>20</v>
      </c>
      <c r="J54">
        <f t="shared" si="79"/>
        <v>61.620240552363761</v>
      </c>
      <c r="K54">
        <f t="shared" si="80"/>
        <v>3.6651914291880923</v>
      </c>
      <c r="L54" s="56">
        <f t="shared" si="77"/>
        <v>-53.364693705655064</v>
      </c>
      <c r="M54" s="56">
        <f t="shared" si="78"/>
        <v>-30.810120276181888</v>
      </c>
      <c r="O54" s="30">
        <f t="shared" si="40"/>
        <v>43.617644162318854</v>
      </c>
      <c r="P54" s="12">
        <f t="shared" si="41"/>
        <v>-1.8409732950036211</v>
      </c>
      <c r="Q54" s="30">
        <f t="shared" si="6"/>
        <v>-105.48000000000013</v>
      </c>
      <c r="R54" s="47">
        <f t="shared" si="7"/>
        <v>-11.641635996391262</v>
      </c>
      <c r="S54" s="47">
        <f t="shared" si="8"/>
        <v>-59.427851468892015</v>
      </c>
      <c r="T54" s="47">
        <f t="shared" si="9"/>
        <v>60.557387814214408</v>
      </c>
      <c r="U54" s="12">
        <f t="shared" si="42"/>
        <v>-1.3773507041662814</v>
      </c>
      <c r="V54" s="51">
        <f t="shared" si="10"/>
        <v>-1.3773507041662814</v>
      </c>
      <c r="W54" s="47">
        <f t="shared" si="11"/>
        <v>-1.3773507041662814</v>
      </c>
      <c r="X54" s="51">
        <f t="shared" si="12"/>
        <v>4.9058346030133047</v>
      </c>
      <c r="Y54" s="51">
        <f t="shared" si="13"/>
        <v>4.91</v>
      </c>
      <c r="Z54" s="47">
        <f t="shared" si="14"/>
        <v>11.641635996391257</v>
      </c>
      <c r="AA54" s="47">
        <f t="shared" si="15"/>
        <v>-59.427851468892015</v>
      </c>
      <c r="AB54" s="47">
        <f t="shared" si="16"/>
        <v>60.557387814214408</v>
      </c>
      <c r="AC54" s="51"/>
      <c r="AD54" s="12">
        <f t="shared" si="17"/>
        <v>1.3773507041662814</v>
      </c>
      <c r="AE54" s="30">
        <f t="shared" si="18"/>
        <v>78.916382258099929</v>
      </c>
      <c r="AF54" s="43">
        <f t="shared" si="70"/>
        <v>0.1889536157971039</v>
      </c>
      <c r="AG54" s="45">
        <f t="shared" si="43"/>
        <v>43101</v>
      </c>
      <c r="AH54" s="42">
        <f t="shared" si="44"/>
        <v>11</v>
      </c>
      <c r="AI54" s="45">
        <f t="shared" si="45"/>
        <v>43101</v>
      </c>
      <c r="AJ54" s="30">
        <f t="shared" si="0"/>
        <v>11.641635996391257</v>
      </c>
      <c r="AK54" s="30">
        <f t="shared" si="1"/>
        <v>-59.427851468892015</v>
      </c>
      <c r="AL54" s="42"/>
      <c r="AM54" s="42"/>
      <c r="AO54" s="30">
        <f t="shared" si="46"/>
        <v>40</v>
      </c>
      <c r="AP54" s="30">
        <f t="shared" si="81"/>
        <v>2.7017696820872241</v>
      </c>
      <c r="AQ54" s="30">
        <f t="shared" si="19"/>
        <v>-36.193082098640815</v>
      </c>
      <c r="AR54" s="30">
        <f t="shared" si="20"/>
        <v>17.031171662602837</v>
      </c>
      <c r="AS54" s="30"/>
      <c r="AT54" s="30">
        <f t="shared" si="48"/>
        <v>26.225149163881511</v>
      </c>
      <c r="AU54" s="30">
        <f t="shared" si="49"/>
        <v>2.7017696820872241</v>
      </c>
      <c r="AV54" s="30">
        <f t="shared" si="21"/>
        <v>-23.729224418436626</v>
      </c>
      <c r="AW54" s="30">
        <f t="shared" si="22"/>
        <v>11.166125432185781</v>
      </c>
      <c r="AX54" s="30"/>
      <c r="AY54" s="30">
        <f t="shared" si="50"/>
        <v>61.010139160756196</v>
      </c>
      <c r="AZ54" s="30">
        <f t="shared" si="51"/>
        <v>2.7017696820872241</v>
      </c>
      <c r="BA54" s="30">
        <f t="shared" si="23"/>
        <v>-55.203624387368748</v>
      </c>
      <c r="BB54" s="30">
        <f t="shared" si="24"/>
        <v>25.976853830153161</v>
      </c>
      <c r="BC54" s="30"/>
      <c r="BD54" s="30">
        <f t="shared" si="52"/>
        <v>0.42498554331150196</v>
      </c>
      <c r="BE54" s="30">
        <f t="shared" si="53"/>
        <v>2.7017696820872241</v>
      </c>
      <c r="BF54" s="30">
        <f t="shared" si="25"/>
        <v>-0.38453841649521653</v>
      </c>
      <c r="BG54" s="30">
        <f t="shared" si="26"/>
        <v>18.834985808171464</v>
      </c>
      <c r="BH54" s="30"/>
      <c r="BI54" s="30">
        <f t="shared" si="54"/>
        <v>4.2676006984684678</v>
      </c>
      <c r="BJ54" s="30">
        <f t="shared" si="55"/>
        <v>2.7017696820872241</v>
      </c>
      <c r="BK54" s="30">
        <f t="shared" si="27"/>
        <v>-3.8614405610971536</v>
      </c>
      <c r="BL54" s="30">
        <f t="shared" si="28"/>
        <v>20.643466071193068</v>
      </c>
      <c r="BM54" s="30"/>
      <c r="BN54" s="30">
        <f t="shared" si="56"/>
        <v>13.2554530093763</v>
      </c>
      <c r="BO54" s="30">
        <f t="shared" si="57"/>
        <v>2.7017696820872241</v>
      </c>
      <c r="BP54" s="30">
        <f t="shared" si="29"/>
        <v>-11.993892475575796</v>
      </c>
      <c r="BQ54" s="30">
        <f t="shared" si="30"/>
        <v>25.952429629421225</v>
      </c>
      <c r="BR54" s="30"/>
      <c r="BS54" s="30">
        <f t="shared" si="58"/>
        <v>23.835071851884191</v>
      </c>
      <c r="BT54" s="30">
        <f t="shared" si="59"/>
        <v>2.7017696820872241</v>
      </c>
      <c r="BU54" s="30">
        <f t="shared" si="31"/>
        <v>-21.566617809056183</v>
      </c>
      <c r="BV54" s="30">
        <f t="shared" si="32"/>
        <v>33.983551859382004</v>
      </c>
      <c r="BW54" s="30"/>
      <c r="BX54" s="30">
        <f t="shared" si="60"/>
        <v>38.167555765546837</v>
      </c>
      <c r="BY54" s="30">
        <f t="shared" si="61"/>
        <v>2.7017696820872241</v>
      </c>
      <c r="BZ54" s="30">
        <f t="shared" si="33"/>
        <v>-34.535036983172205</v>
      </c>
      <c r="CA54" s="30">
        <f t="shared" si="34"/>
        <v>47.365431391833106</v>
      </c>
      <c r="CB54" s="30">
        <f t="shared" si="84"/>
        <v>-34.535036983172205</v>
      </c>
      <c r="CC54" s="30">
        <f t="shared" si="85"/>
        <v>47.365431391833106</v>
      </c>
      <c r="CD54" s="30"/>
      <c r="CE54" s="30">
        <f t="shared" si="62"/>
        <v>62.228953074416481</v>
      </c>
      <c r="CF54" s="30">
        <f t="shared" si="63"/>
        <v>2.7017696820872241</v>
      </c>
      <c r="CG54" s="30">
        <f t="shared" si="35"/>
        <v>-56.306440188370559</v>
      </c>
      <c r="CH54" s="30">
        <f t="shared" si="36"/>
        <v>74.165943258629483</v>
      </c>
      <c r="CI54" s="30"/>
      <c r="CJ54" s="30"/>
      <c r="CK54" s="30"/>
      <c r="CL54" s="30">
        <f t="shared" si="64"/>
        <v>73.906548693874896</v>
      </c>
      <c r="CM54" s="30">
        <f t="shared" si="65"/>
        <v>2.7017696820872241</v>
      </c>
      <c r="CN54" s="30">
        <f t="shared" si="37"/>
        <v>-66.872644612615233</v>
      </c>
      <c r="CO54" s="30">
        <f t="shared" si="38"/>
        <v>88.39543399038817</v>
      </c>
      <c r="CP54" s="30" t="str">
        <f t="shared" si="82"/>
        <v/>
      </c>
      <c r="CQ54" s="30" t="str">
        <f t="shared" si="83"/>
        <v/>
      </c>
    </row>
    <row r="55" spans="4:95" x14ac:dyDescent="0.25">
      <c r="D55">
        <v>21</v>
      </c>
      <c r="J55">
        <f t="shared" si="79"/>
        <v>61.620240552363761</v>
      </c>
      <c r="K55">
        <f t="shared" si="80"/>
        <v>3.9269908169872414</v>
      </c>
      <c r="L55" s="56">
        <f t="shared" si="77"/>
        <v>-43.572089952922717</v>
      </c>
      <c r="M55" s="56">
        <f t="shared" si="78"/>
        <v>-43.572089952922703</v>
      </c>
      <c r="O55" s="30">
        <f t="shared" si="40"/>
        <v>43.617644162318854</v>
      </c>
      <c r="P55" s="12">
        <f t="shared" si="41"/>
        <v>-1.8472564803108007</v>
      </c>
      <c r="Q55" s="30">
        <f t="shared" si="6"/>
        <v>-105.84000000000015</v>
      </c>
      <c r="R55" s="47">
        <f t="shared" si="7"/>
        <v>-11.905520396810989</v>
      </c>
      <c r="S55" s="47">
        <f t="shared" si="8"/>
        <v>-59.353875651983351</v>
      </c>
      <c r="T55" s="47">
        <f t="shared" si="9"/>
        <v>60.5361377264026</v>
      </c>
      <c r="U55" s="12">
        <f t="shared" si="42"/>
        <v>-1.3728379537247493</v>
      </c>
      <c r="V55" s="51">
        <f t="shared" si="10"/>
        <v>-1.3728379537247493</v>
      </c>
      <c r="W55" s="47">
        <f t="shared" si="11"/>
        <v>-1.3728379537247493</v>
      </c>
      <c r="X55" s="51">
        <f t="shared" si="12"/>
        <v>4.9103473534548367</v>
      </c>
      <c r="Y55" s="51">
        <f t="shared" si="13"/>
        <v>4.92</v>
      </c>
      <c r="Z55" s="47">
        <f t="shared" si="14"/>
        <v>11.905520396810983</v>
      </c>
      <c r="AA55" s="47">
        <f t="shared" si="15"/>
        <v>-59.353875651983351</v>
      </c>
      <c r="AB55" s="47">
        <f t="shared" si="16"/>
        <v>60.5361377264026</v>
      </c>
      <c r="AC55" s="51"/>
      <c r="AD55" s="12">
        <f t="shared" si="17"/>
        <v>1.3728379537247493</v>
      </c>
      <c r="AE55" s="30">
        <f t="shared" si="18"/>
        <v>78.657820703804347</v>
      </c>
      <c r="AF55" s="43">
        <f t="shared" si="70"/>
        <v>0.193466366238636</v>
      </c>
      <c r="AG55" s="45">
        <f t="shared" si="43"/>
        <v>43102</v>
      </c>
      <c r="AH55" s="42">
        <f t="shared" si="44"/>
        <v>12</v>
      </c>
      <c r="AI55" s="45">
        <f t="shared" si="45"/>
        <v>43102</v>
      </c>
      <c r="AJ55" s="30">
        <f t="shared" si="0"/>
        <v>11.905520396810983</v>
      </c>
      <c r="AK55" s="30">
        <f t="shared" si="1"/>
        <v>-59.353875651983351</v>
      </c>
      <c r="AL55" s="42"/>
      <c r="AM55" s="42"/>
      <c r="AO55" s="30">
        <f t="shared" si="46"/>
        <v>40</v>
      </c>
      <c r="AP55" s="30">
        <f t="shared" si="81"/>
        <v>2.7646015351590201</v>
      </c>
      <c r="AQ55" s="30">
        <f t="shared" si="19"/>
        <v>-37.191059435530086</v>
      </c>
      <c r="AR55" s="30">
        <f t="shared" si="20"/>
        <v>14.724982107387044</v>
      </c>
      <c r="AS55" s="30"/>
      <c r="AT55" s="30">
        <f t="shared" si="48"/>
        <v>26.225149163881511</v>
      </c>
      <c r="AU55" s="30">
        <f t="shared" si="49"/>
        <v>2.7646015351590201</v>
      </c>
      <c r="AV55" s="30">
        <f t="shared" si="21"/>
        <v>-24.383527031488985</v>
      </c>
      <c r="AW55" s="30">
        <f t="shared" si="22"/>
        <v>9.6541213050427892</v>
      </c>
      <c r="AX55" s="30"/>
      <c r="AY55" s="30">
        <f t="shared" si="50"/>
        <v>61.010139160756196</v>
      </c>
      <c r="AZ55" s="30">
        <f t="shared" si="51"/>
        <v>2.7646015351590201</v>
      </c>
      <c r="BA55" s="30">
        <f t="shared" si="23"/>
        <v>-56.725792792441133</v>
      </c>
      <c r="BB55" s="30">
        <f t="shared" si="24"/>
        <v>22.459330187783213</v>
      </c>
      <c r="BC55" s="30"/>
      <c r="BD55" s="30">
        <f t="shared" si="52"/>
        <v>0.42498554331150196</v>
      </c>
      <c r="BE55" s="30">
        <f t="shared" si="53"/>
        <v>2.7646015351590201</v>
      </c>
      <c r="BF55" s="30">
        <f t="shared" si="25"/>
        <v>-0.39514156501347786</v>
      </c>
      <c r="BG55" s="30">
        <f t="shared" si="26"/>
        <v>18.810483377643898</v>
      </c>
      <c r="BH55" s="30"/>
      <c r="BI55" s="30">
        <f t="shared" si="54"/>
        <v>4.2676006984684678</v>
      </c>
      <c r="BJ55" s="30">
        <f t="shared" si="55"/>
        <v>2.7646015351590201</v>
      </c>
      <c r="BK55" s="30">
        <f t="shared" si="27"/>
        <v>-3.9679147805962622</v>
      </c>
      <c r="BL55" s="30">
        <f t="shared" si="28"/>
        <v>20.39741866727708</v>
      </c>
      <c r="BM55" s="30"/>
      <c r="BN55" s="30">
        <f t="shared" si="56"/>
        <v>13.2554530093763</v>
      </c>
      <c r="BO55" s="30">
        <f t="shared" si="57"/>
        <v>2.7646015351590201</v>
      </c>
      <c r="BP55" s="30">
        <f t="shared" si="29"/>
        <v>-12.324608517914752</v>
      </c>
      <c r="BQ55" s="30">
        <f t="shared" si="30"/>
        <v>25.188189947424291</v>
      </c>
      <c r="BR55" s="30"/>
      <c r="BS55" s="30">
        <f t="shared" si="58"/>
        <v>23.835071851884191</v>
      </c>
      <c r="BT55" s="30">
        <f t="shared" si="59"/>
        <v>2.7646015351590201</v>
      </c>
      <c r="BU55" s="30">
        <f t="shared" si="31"/>
        <v>-22.161289347338876</v>
      </c>
      <c r="BV55" s="30">
        <f t="shared" si="32"/>
        <v>32.609347015566172</v>
      </c>
      <c r="BW55" s="30"/>
      <c r="BX55" s="30">
        <f t="shared" si="60"/>
        <v>38.167555765546837</v>
      </c>
      <c r="BY55" s="30">
        <f t="shared" si="61"/>
        <v>2.7646015351590201</v>
      </c>
      <c r="BZ55" s="30">
        <f t="shared" si="33"/>
        <v>-35.487295874634036</v>
      </c>
      <c r="CA55" s="30">
        <f t="shared" si="34"/>
        <v>45.164890930467593</v>
      </c>
      <c r="CB55" s="30">
        <f t="shared" si="84"/>
        <v>-35.487295874634036</v>
      </c>
      <c r="CC55" s="30">
        <f t="shared" si="85"/>
        <v>45.164890930467593</v>
      </c>
      <c r="CD55" s="30"/>
      <c r="CE55" s="30">
        <f t="shared" si="62"/>
        <v>62.228953074416481</v>
      </c>
      <c r="CF55" s="30">
        <f t="shared" si="63"/>
        <v>2.7646015351590201</v>
      </c>
      <c r="CG55" s="30">
        <f t="shared" si="35"/>
        <v>-57.859017310035895</v>
      </c>
      <c r="CH55" s="30">
        <f t="shared" si="36"/>
        <v>70.578149218323659</v>
      </c>
      <c r="CI55" s="30"/>
      <c r="CJ55" s="30"/>
      <c r="CK55" s="30"/>
      <c r="CL55" s="30">
        <f t="shared" si="64"/>
        <v>73.906548693874896</v>
      </c>
      <c r="CM55" s="30">
        <f t="shared" si="65"/>
        <v>2.7646015351590201</v>
      </c>
      <c r="CN55" s="30">
        <f t="shared" si="37"/>
        <v>-68.716571128719991</v>
      </c>
      <c r="CO55" s="30">
        <f t="shared" si="38"/>
        <v>84.134371223891634</v>
      </c>
      <c r="CP55" s="30" t="str">
        <f t="shared" si="82"/>
        <v/>
      </c>
      <c r="CQ55" s="30" t="str">
        <f t="shared" si="83"/>
        <v/>
      </c>
    </row>
    <row r="56" spans="4:95" x14ac:dyDescent="0.25">
      <c r="D56">
        <v>22</v>
      </c>
      <c r="J56">
        <f t="shared" si="79"/>
        <v>61.620240552363761</v>
      </c>
      <c r="K56">
        <f t="shared" si="80"/>
        <v>4.1887902047863905</v>
      </c>
      <c r="L56" s="56">
        <f t="shared" si="77"/>
        <v>-30.810120276181909</v>
      </c>
      <c r="M56" s="56">
        <f t="shared" si="78"/>
        <v>-53.36469370565505</v>
      </c>
      <c r="O56" s="30">
        <f t="shared" si="40"/>
        <v>43.617644162318854</v>
      </c>
      <c r="P56" s="12">
        <f t="shared" si="41"/>
        <v>-1.8535396656179803</v>
      </c>
      <c r="Q56" s="30">
        <f t="shared" si="6"/>
        <v>-106.20000000000014</v>
      </c>
      <c r="R56" s="47">
        <f t="shared" si="7"/>
        <v>-12.168934787670967</v>
      </c>
      <c r="S56" s="47">
        <f t="shared" si="8"/>
        <v>-59.278243271615885</v>
      </c>
      <c r="T56" s="47">
        <f t="shared" si="9"/>
        <v>60.514404064119006</v>
      </c>
      <c r="U56" s="12">
        <f t="shared" si="42"/>
        <v>-1.3683242293408708</v>
      </c>
      <c r="V56" s="51">
        <f t="shared" si="10"/>
        <v>-1.3683242293408708</v>
      </c>
      <c r="W56" s="47">
        <f t="shared" si="11"/>
        <v>-1.3683242293408708</v>
      </c>
      <c r="X56" s="51">
        <f t="shared" si="12"/>
        <v>4.9148610778387152</v>
      </c>
      <c r="Y56" s="51">
        <f t="shared" si="13"/>
        <v>4.92</v>
      </c>
      <c r="Z56" s="47">
        <f t="shared" si="14"/>
        <v>12.16893478767097</v>
      </c>
      <c r="AA56" s="47">
        <f t="shared" si="15"/>
        <v>-59.278243271615885</v>
      </c>
      <c r="AB56" s="47">
        <f t="shared" si="16"/>
        <v>60.514404064119006</v>
      </c>
      <c r="AC56" s="51"/>
      <c r="AD56" s="12">
        <f t="shared" si="17"/>
        <v>1.3683242293408708</v>
      </c>
      <c r="AE56" s="30">
        <f t="shared" si="18"/>
        <v>78.399203346722828</v>
      </c>
      <c r="AF56" s="43">
        <f t="shared" si="70"/>
        <v>0.19798009062251443</v>
      </c>
      <c r="AG56" s="45">
        <f t="shared" si="43"/>
        <v>43102</v>
      </c>
      <c r="AH56" s="42">
        <f t="shared" si="44"/>
        <v>12</v>
      </c>
      <c r="AI56" s="45">
        <f t="shared" si="45"/>
        <v>43102</v>
      </c>
      <c r="AJ56" s="30">
        <f t="shared" si="0"/>
        <v>12.16893478767097</v>
      </c>
      <c r="AK56" s="30">
        <f t="shared" si="1"/>
        <v>-59.278243271615885</v>
      </c>
      <c r="AL56" s="42"/>
      <c r="AM56" s="42"/>
      <c r="AO56" s="30">
        <f t="shared" si="46"/>
        <v>40</v>
      </c>
      <c r="AP56" s="30">
        <f t="shared" si="81"/>
        <v>2.827433388230816</v>
      </c>
      <c r="AQ56" s="30">
        <f t="shared" si="19"/>
        <v>-38.042260651806167</v>
      </c>
      <c r="AR56" s="30">
        <f t="shared" si="20"/>
        <v>12.360679774997816</v>
      </c>
      <c r="AS56" s="30"/>
      <c r="AT56" s="30">
        <f t="shared" si="48"/>
        <v>26.225149163881511</v>
      </c>
      <c r="AU56" s="30">
        <f t="shared" si="49"/>
        <v>2.827433388230816</v>
      </c>
      <c r="AV56" s="30">
        <f t="shared" si="21"/>
        <v>-24.941599003121926</v>
      </c>
      <c r="AW56" s="30">
        <f t="shared" si="22"/>
        <v>8.1040167716572764</v>
      </c>
      <c r="AX56" s="30"/>
      <c r="AY56" s="30">
        <f t="shared" si="50"/>
        <v>61.010139160756196</v>
      </c>
      <c r="AZ56" s="30">
        <f t="shared" si="51"/>
        <v>2.827433388230816</v>
      </c>
      <c r="BA56" s="30">
        <f t="shared" si="23"/>
        <v>-58.024090408911349</v>
      </c>
      <c r="BB56" s="30">
        <f t="shared" si="24"/>
        <v>18.853169829854032</v>
      </c>
      <c r="BC56" s="30"/>
      <c r="BD56" s="30">
        <f t="shared" si="52"/>
        <v>0.42498554331150196</v>
      </c>
      <c r="BE56" s="30">
        <f t="shared" si="53"/>
        <v>2.827433388230816</v>
      </c>
      <c r="BF56" s="30">
        <f t="shared" si="25"/>
        <v>-0.4041852702976404</v>
      </c>
      <c r="BG56" s="30">
        <f t="shared" si="26"/>
        <v>18.785363519861821</v>
      </c>
      <c r="BH56" s="30"/>
      <c r="BI56" s="30">
        <f t="shared" si="54"/>
        <v>4.2676006984684678</v>
      </c>
      <c r="BJ56" s="30">
        <f t="shared" si="55"/>
        <v>2.827433388230816</v>
      </c>
      <c r="BK56" s="30">
        <f t="shared" si="27"/>
        <v>-4.0587294532241875</v>
      </c>
      <c r="BL56" s="30">
        <f t="shared" si="28"/>
        <v>20.145171210149705</v>
      </c>
      <c r="BM56" s="30"/>
      <c r="BN56" s="30">
        <f t="shared" si="56"/>
        <v>13.2554530093763</v>
      </c>
      <c r="BO56" s="30">
        <f t="shared" si="57"/>
        <v>2.827433388230816</v>
      </c>
      <c r="BP56" s="30">
        <f t="shared" si="29"/>
        <v>-12.606684961011542</v>
      </c>
      <c r="BQ56" s="30">
        <f t="shared" si="30"/>
        <v>24.404692485750687</v>
      </c>
      <c r="BR56" s="30"/>
      <c r="BS56" s="30">
        <f t="shared" si="58"/>
        <v>23.835071851884191</v>
      </c>
      <c r="BT56" s="30">
        <f t="shared" si="59"/>
        <v>2.827433388230816</v>
      </c>
      <c r="BU56" s="30">
        <f t="shared" si="31"/>
        <v>-22.668500401097667</v>
      </c>
      <c r="BV56" s="30">
        <f t="shared" si="32"/>
        <v>31.200514116264308</v>
      </c>
      <c r="BW56" s="30"/>
      <c r="BX56" s="30">
        <f t="shared" si="60"/>
        <v>38.167555765546837</v>
      </c>
      <c r="BY56" s="30">
        <f t="shared" si="61"/>
        <v>2.827433388230816</v>
      </c>
      <c r="BZ56" s="30">
        <f t="shared" si="33"/>
        <v>-36.299502621881999</v>
      </c>
      <c r="CA56" s="30">
        <f t="shared" si="34"/>
        <v>42.908899902515643</v>
      </c>
      <c r="CB56" s="30">
        <f t="shared" si="84"/>
        <v>-36.299502621881999</v>
      </c>
      <c r="CC56" s="30">
        <f t="shared" si="85"/>
        <v>42.908899902515643</v>
      </c>
      <c r="CD56" s="30"/>
      <c r="CE56" s="30">
        <f t="shared" si="62"/>
        <v>62.228953074416481</v>
      </c>
      <c r="CF56" s="30">
        <f t="shared" si="63"/>
        <v>2.827433388230816</v>
      </c>
      <c r="CG56" s="30">
        <f t="shared" si="35"/>
        <v>-59.183251323649166</v>
      </c>
      <c r="CH56" s="30">
        <f t="shared" si="36"/>
        <v>66.899947745924095</v>
      </c>
      <c r="CI56" s="30"/>
      <c r="CJ56" s="30"/>
      <c r="CK56" s="30"/>
      <c r="CL56" s="30">
        <f t="shared" si="64"/>
        <v>73.906548693874896</v>
      </c>
      <c r="CM56" s="30">
        <f t="shared" si="65"/>
        <v>2.827433388230816</v>
      </c>
      <c r="CN56" s="30">
        <f t="shared" si="37"/>
        <v>-70.289304732194836</v>
      </c>
      <c r="CO56" s="30">
        <f t="shared" si="38"/>
        <v>79.765935587497481</v>
      </c>
      <c r="CP56" s="30" t="str">
        <f t="shared" si="82"/>
        <v/>
      </c>
      <c r="CQ56" s="30" t="str">
        <f t="shared" si="83"/>
        <v/>
      </c>
    </row>
    <row r="57" spans="4:95" x14ac:dyDescent="0.25">
      <c r="D57">
        <v>23</v>
      </c>
      <c r="J57">
        <f t="shared" si="79"/>
        <v>61.620240552363761</v>
      </c>
      <c r="K57">
        <f>-PI()/2+D57/24*2*PI()</f>
        <v>4.4505895925855405</v>
      </c>
      <c r="L57" s="56">
        <f t="shared" si="77"/>
        <v>-15.948491818750407</v>
      </c>
      <c r="M57" s="56">
        <f t="shared" si="78"/>
        <v>-59.520581771673122</v>
      </c>
      <c r="O57" s="30">
        <f t="shared" si="40"/>
        <v>43.617644162318854</v>
      </c>
      <c r="P57" s="12">
        <f t="shared" si="41"/>
        <v>-1.85982285092516</v>
      </c>
      <c r="Q57" s="30">
        <f t="shared" si="6"/>
        <v>-106.56000000000014</v>
      </c>
      <c r="R57" s="47">
        <f t="shared" si="7"/>
        <v>-12.431868769822078</v>
      </c>
      <c r="S57" s="47">
        <f t="shared" si="8"/>
        <v>-59.200957313626482</v>
      </c>
      <c r="T57" s="47">
        <f t="shared" si="9"/>
        <v>60.492187164624013</v>
      </c>
      <c r="U57" s="12">
        <f t="shared" si="42"/>
        <v>-1.3638095080348926</v>
      </c>
      <c r="V57" s="51">
        <f t="shared" si="10"/>
        <v>-1.3638095080348926</v>
      </c>
      <c r="W57" s="47">
        <f t="shared" si="11"/>
        <v>-1.3638095080348926</v>
      </c>
      <c r="X57" s="51">
        <f t="shared" si="12"/>
        <v>4.919375799144694</v>
      </c>
      <c r="Y57" s="51">
        <f t="shared" si="13"/>
        <v>4.92</v>
      </c>
      <c r="Z57" s="47">
        <f t="shared" si="14"/>
        <v>12.431868769822072</v>
      </c>
      <c r="AA57" s="47">
        <f t="shared" si="15"/>
        <v>-59.200957313626482</v>
      </c>
      <c r="AB57" s="47">
        <f t="shared" si="16"/>
        <v>60.492187164624013</v>
      </c>
      <c r="AC57" s="51"/>
      <c r="AD57" s="12">
        <f t="shared" si="17"/>
        <v>1.3638095080348926</v>
      </c>
      <c r="AE57" s="30">
        <f t="shared" si="18"/>
        <v>78.140528870212478</v>
      </c>
      <c r="AF57" s="43">
        <f t="shared" si="70"/>
        <v>0.20249481192849261</v>
      </c>
      <c r="AG57" s="45">
        <f t="shared" si="43"/>
        <v>43102</v>
      </c>
      <c r="AH57" s="42">
        <f t="shared" si="44"/>
        <v>12</v>
      </c>
      <c r="AI57" s="45">
        <f t="shared" si="45"/>
        <v>43102</v>
      </c>
      <c r="AJ57" s="30">
        <f t="shared" si="0"/>
        <v>12.431868769822072</v>
      </c>
      <c r="AK57" s="30">
        <f t="shared" si="1"/>
        <v>-59.200957313626482</v>
      </c>
      <c r="AL57" s="42"/>
      <c r="AM57" s="42"/>
      <c r="AO57" s="30">
        <f t="shared" si="46"/>
        <v>40</v>
      </c>
      <c r="AP57" s="30">
        <f t="shared" si="81"/>
        <v>2.890265241302612</v>
      </c>
      <c r="AQ57" s="30">
        <f t="shared" si="19"/>
        <v>-38.743326445145264</v>
      </c>
      <c r="AR57" s="30">
        <f t="shared" si="20"/>
        <v>9.947595486594107</v>
      </c>
      <c r="AS57" s="30"/>
      <c r="AT57" s="30">
        <f t="shared" si="48"/>
        <v>26.225149163881511</v>
      </c>
      <c r="AU57" s="30">
        <f t="shared" si="49"/>
        <v>2.890265241302612</v>
      </c>
      <c r="AV57" s="30">
        <f t="shared" si="21"/>
        <v>-25.401237878222243</v>
      </c>
      <c r="AW57" s="30">
        <f t="shared" si="22"/>
        <v>6.5219293864471233</v>
      </c>
      <c r="AX57" s="30"/>
      <c r="AY57" s="30">
        <f t="shared" si="50"/>
        <v>61.010139160756196</v>
      </c>
      <c r="AZ57" s="30">
        <f t="shared" si="51"/>
        <v>2.890265241302612</v>
      </c>
      <c r="BA57" s="30">
        <f t="shared" si="23"/>
        <v>-59.093393449222958</v>
      </c>
      <c r="BB57" s="30">
        <f t="shared" si="24"/>
        <v>15.172604623800417</v>
      </c>
      <c r="BC57" s="30"/>
      <c r="BD57" s="30">
        <f t="shared" si="52"/>
        <v>0.42498554331150196</v>
      </c>
      <c r="BE57" s="30">
        <f t="shared" si="53"/>
        <v>2.890265241302612</v>
      </c>
      <c r="BF57" s="30">
        <f t="shared" si="25"/>
        <v>-0.41163384097462358</v>
      </c>
      <c r="BG57" s="30">
        <f t="shared" si="26"/>
        <v>18.759725371427727</v>
      </c>
      <c r="BH57" s="30"/>
      <c r="BI57" s="30">
        <f t="shared" si="54"/>
        <v>4.2676006984684678</v>
      </c>
      <c r="BJ57" s="30">
        <f t="shared" si="55"/>
        <v>2.890265241302612</v>
      </c>
      <c r="BK57" s="30">
        <f t="shared" si="27"/>
        <v>-4.1335261749573444</v>
      </c>
      <c r="BL57" s="30">
        <f t="shared" si="28"/>
        <v>19.887719205283332</v>
      </c>
      <c r="BM57" s="30"/>
      <c r="BN57" s="30">
        <f t="shared" si="56"/>
        <v>13.2554530093763</v>
      </c>
      <c r="BO57" s="30">
        <f t="shared" si="57"/>
        <v>2.890265241302612</v>
      </c>
      <c r="BP57" s="30">
        <f t="shared" si="29"/>
        <v>-12.839008578013729</v>
      </c>
      <c r="BQ57" s="30">
        <f t="shared" si="30"/>
        <v>23.605029350935695</v>
      </c>
      <c r="BR57" s="30"/>
      <c r="BS57" s="30">
        <f t="shared" si="58"/>
        <v>23.835071851884191</v>
      </c>
      <c r="BT57" s="30">
        <f t="shared" si="59"/>
        <v>2.890265241302612</v>
      </c>
      <c r="BU57" s="30">
        <f t="shared" si="31"/>
        <v>-23.086249240026056</v>
      </c>
      <c r="BV57" s="30">
        <f t="shared" si="32"/>
        <v>29.762613181295425</v>
      </c>
      <c r="BW57" s="30"/>
      <c r="BX57" s="30">
        <f t="shared" si="60"/>
        <v>38.167555765546837</v>
      </c>
      <c r="BY57" s="30">
        <f t="shared" si="61"/>
        <v>2.890265241302612</v>
      </c>
      <c r="BZ57" s="30">
        <f t="shared" si="33"/>
        <v>-36.968451815946686</v>
      </c>
      <c r="CA57" s="30">
        <f t="shared" si="34"/>
        <v>40.606361673900302</v>
      </c>
      <c r="CB57" s="30">
        <f t="shared" si="84"/>
        <v>-36.968451815946686</v>
      </c>
      <c r="CC57" s="30">
        <f t="shared" si="85"/>
        <v>40.606361673900302</v>
      </c>
      <c r="CD57" s="30"/>
      <c r="CE57" s="30">
        <f t="shared" si="62"/>
        <v>62.228953074416481</v>
      </c>
      <c r="CF57" s="30">
        <f t="shared" si="63"/>
        <v>2.890265241302612</v>
      </c>
      <c r="CG57" s="30">
        <f t="shared" si="35"/>
        <v>-60.273916082543593</v>
      </c>
      <c r="CH57" s="30">
        <f t="shared" si="36"/>
        <v>63.145855022231935</v>
      </c>
      <c r="CI57" s="30"/>
      <c r="CJ57" s="30"/>
      <c r="CK57" s="30"/>
      <c r="CL57" s="30">
        <f t="shared" si="64"/>
        <v>73.906548693874896</v>
      </c>
      <c r="CM57" s="30">
        <f t="shared" si="65"/>
        <v>2.890265241302612</v>
      </c>
      <c r="CN57" s="30">
        <f t="shared" si="37"/>
        <v>-71.584638562020487</v>
      </c>
      <c r="CO57" s="30">
        <f t="shared" si="38"/>
        <v>75.307367300914152</v>
      </c>
      <c r="CP57" s="30" t="str">
        <f t="shared" si="82"/>
        <v/>
      </c>
      <c r="CQ57" s="30" t="str">
        <f t="shared" si="83"/>
        <v/>
      </c>
    </row>
    <row r="58" spans="4:95" x14ac:dyDescent="0.25">
      <c r="O58" s="30">
        <f t="shared" si="40"/>
        <v>43.617644162318854</v>
      </c>
      <c r="P58" s="12">
        <f t="shared" si="41"/>
        <v>-1.8661060362323396</v>
      </c>
      <c r="Q58" s="30">
        <f t="shared" si="6"/>
        <v>-106.92000000000014</v>
      </c>
      <c r="R58" s="47">
        <f t="shared" si="7"/>
        <v>-12.694311963080928</v>
      </c>
      <c r="S58" s="47">
        <f t="shared" si="8"/>
        <v>-59.122020829132431</v>
      </c>
      <c r="T58" s="47">
        <f t="shared" si="9"/>
        <v>60.469487372859284</v>
      </c>
      <c r="U58" s="12">
        <f t="shared" si="42"/>
        <v>-1.3592937667693077</v>
      </c>
      <c r="V58" s="51">
        <f t="shared" si="10"/>
        <v>-1.3592937667693077</v>
      </c>
      <c r="W58" s="47">
        <f t="shared" si="11"/>
        <v>-1.3592937667693077</v>
      </c>
      <c r="X58" s="51">
        <f t="shared" si="12"/>
        <v>4.9238915404102785</v>
      </c>
      <c r="Y58" s="51">
        <f t="shared" si="13"/>
        <v>4.93</v>
      </c>
      <c r="Z58" s="47">
        <f t="shared" si="14"/>
        <v>12.69431196308093</v>
      </c>
      <c r="AA58" s="47">
        <f t="shared" si="15"/>
        <v>-59.122020829132424</v>
      </c>
      <c r="AB58" s="47">
        <f t="shared" si="16"/>
        <v>60.469487372859277</v>
      </c>
      <c r="AC58" s="51"/>
      <c r="AD58" s="12">
        <f t="shared" si="17"/>
        <v>1.3592937667693077</v>
      </c>
      <c r="AE58" s="30">
        <f t="shared" si="18"/>
        <v>77.881795954321404</v>
      </c>
      <c r="AF58" s="43">
        <f t="shared" si="70"/>
        <v>0.20701055319407757</v>
      </c>
      <c r="AG58" s="45">
        <f t="shared" si="43"/>
        <v>43103</v>
      </c>
      <c r="AH58" s="42">
        <f t="shared" si="44"/>
        <v>13</v>
      </c>
      <c r="AI58" s="45">
        <f t="shared" si="45"/>
        <v>43103</v>
      </c>
      <c r="AJ58" s="30">
        <f t="shared" si="0"/>
        <v>12.69431196308093</v>
      </c>
      <c r="AK58" s="30">
        <f t="shared" si="1"/>
        <v>-59.122020829132424</v>
      </c>
      <c r="AL58" s="42"/>
      <c r="AM58" s="42"/>
      <c r="AO58" s="30">
        <f t="shared" si="46"/>
        <v>40</v>
      </c>
      <c r="AP58" s="30">
        <f t="shared" si="81"/>
        <v>2.9530970943744079</v>
      </c>
      <c r="AQ58" s="30">
        <f t="shared" si="19"/>
        <v>-39.29149002914756</v>
      </c>
      <c r="AR58" s="30">
        <f t="shared" si="20"/>
        <v>7.4952525834288952</v>
      </c>
      <c r="AS58" s="30"/>
      <c r="AT58" s="30">
        <f t="shared" si="48"/>
        <v>26.225149163881511</v>
      </c>
      <c r="AU58" s="30">
        <f t="shared" si="49"/>
        <v>2.9530970943744079</v>
      </c>
      <c r="AV58" s="30">
        <f t="shared" si="21"/>
        <v>-25.760629672138947</v>
      </c>
      <c r="AW58" s="30">
        <f t="shared" si="22"/>
        <v>4.9141029255347757</v>
      </c>
      <c r="AX58" s="30"/>
      <c r="AY58" s="30">
        <f t="shared" si="50"/>
        <v>61.010139160756196</v>
      </c>
      <c r="AZ58" s="30">
        <f t="shared" si="51"/>
        <v>2.9530970943744079</v>
      </c>
      <c r="BA58" s="30">
        <f t="shared" si="23"/>
        <v>-59.929481862793935</v>
      </c>
      <c r="BB58" s="30">
        <f t="shared" si="24"/>
        <v>11.432160079000358</v>
      </c>
      <c r="BC58" s="30"/>
      <c r="BD58" s="30">
        <f t="shared" si="52"/>
        <v>0.42498554331150196</v>
      </c>
      <c r="BE58" s="30">
        <f t="shared" si="53"/>
        <v>2.9530970943744079</v>
      </c>
      <c r="BF58" s="30">
        <f t="shared" si="25"/>
        <v>-0.41745788093889347</v>
      </c>
      <c r="BG58" s="30">
        <f t="shared" si="26"/>
        <v>18.733670114400532</v>
      </c>
      <c r="BH58" s="30"/>
      <c r="BI58" s="30">
        <f t="shared" si="54"/>
        <v>4.2676006984684678</v>
      </c>
      <c r="BJ58" s="30">
        <f t="shared" si="55"/>
        <v>2.9530970943744079</v>
      </c>
      <c r="BK58" s="30">
        <f t="shared" si="27"/>
        <v>-4.1920097573064243</v>
      </c>
      <c r="BL58" s="30">
        <f t="shared" si="28"/>
        <v>19.62607869812253</v>
      </c>
      <c r="BM58" s="30"/>
      <c r="BN58" s="30">
        <f t="shared" si="56"/>
        <v>13.2554530093763</v>
      </c>
      <c r="BO58" s="30">
        <f t="shared" si="57"/>
        <v>2.9530970943744079</v>
      </c>
      <c r="BP58" s="30">
        <f t="shared" si="29"/>
        <v>-13.020662493743574</v>
      </c>
      <c r="BQ58" s="30">
        <f t="shared" si="30"/>
        <v>22.792356448041097</v>
      </c>
      <c r="BR58" s="30"/>
      <c r="BS58" s="30">
        <f t="shared" si="58"/>
        <v>23.835071851884191</v>
      </c>
      <c r="BT58" s="30">
        <f t="shared" si="59"/>
        <v>2.9530970943744079</v>
      </c>
      <c r="BU58" s="30">
        <f t="shared" si="31"/>
        <v>-23.412887200308084</v>
      </c>
      <c r="BV58" s="30">
        <f t="shared" si="32"/>
        <v>28.3013189487354</v>
      </c>
      <c r="BW58" s="30"/>
      <c r="BX58" s="30">
        <f t="shared" si="60"/>
        <v>38.167555765546837</v>
      </c>
      <c r="BY58" s="30">
        <f t="shared" si="61"/>
        <v>2.9530970943744079</v>
      </c>
      <c r="BZ58" s="30">
        <f t="shared" si="33"/>
        <v>-37.491503419972929</v>
      </c>
      <c r="CA58" s="30">
        <f t="shared" si="34"/>
        <v>38.266363311080269</v>
      </c>
      <c r="CB58" s="30">
        <f t="shared" si="84"/>
        <v>-37.491503419972929</v>
      </c>
      <c r="CC58" s="30">
        <f t="shared" si="85"/>
        <v>38.266363311080269</v>
      </c>
      <c r="CD58" s="30"/>
      <c r="CE58" s="30">
        <f t="shared" si="62"/>
        <v>62.228953074416481</v>
      </c>
      <c r="CF58" s="30">
        <f t="shared" si="63"/>
        <v>2.9530970943744079</v>
      </c>
      <c r="CG58" s="30">
        <f t="shared" si="35"/>
        <v>-61.126707231193166</v>
      </c>
      <c r="CH58" s="30">
        <f t="shared" si="36"/>
        <v>59.330686736145779</v>
      </c>
      <c r="CI58" s="30"/>
      <c r="CJ58" s="30"/>
      <c r="CK58" s="30"/>
      <c r="CL58" s="30">
        <f t="shared" si="64"/>
        <v>73.906548693874896</v>
      </c>
      <c r="CM58" s="30">
        <f t="shared" si="65"/>
        <v>2.9530970943744079</v>
      </c>
      <c r="CN58" s="30">
        <f t="shared" si="37"/>
        <v>-72.597460527352354</v>
      </c>
      <c r="CO58" s="30">
        <f t="shared" si="38"/>
        <v>70.776262296242692</v>
      </c>
      <c r="CP58" s="30" t="str">
        <f t="shared" si="82"/>
        <v/>
      </c>
      <c r="CQ58" s="30" t="str">
        <f t="shared" si="83"/>
        <v/>
      </c>
    </row>
    <row r="59" spans="4:95" x14ac:dyDescent="0.25">
      <c r="O59" s="30">
        <f t="shared" si="40"/>
        <v>43.617644162318854</v>
      </c>
      <c r="P59" s="12">
        <f t="shared" si="41"/>
        <v>-1.8723892215395193</v>
      </c>
      <c r="Q59" s="30">
        <f t="shared" si="6"/>
        <v>-107.28000000000014</v>
      </c>
      <c r="R59" s="47">
        <f t="shared" si="7"/>
        <v>-12.956254006639622</v>
      </c>
      <c r="S59" s="47">
        <f t="shared" si="8"/>
        <v>-59.041436934410967</v>
      </c>
      <c r="T59" s="47">
        <f t="shared" si="9"/>
        <v>60.446305041454707</v>
      </c>
      <c r="U59" s="12">
        <f t="shared" si="42"/>
        <v>-1.3547769824474838</v>
      </c>
      <c r="V59" s="51">
        <f t="shared" si="10"/>
        <v>-1.3547769824474838</v>
      </c>
      <c r="W59" s="47">
        <f t="shared" si="11"/>
        <v>-1.3547769824474838</v>
      </c>
      <c r="X59" s="51">
        <f t="shared" si="12"/>
        <v>4.9284083247321027</v>
      </c>
      <c r="Y59" s="51">
        <f t="shared" si="13"/>
        <v>4.93</v>
      </c>
      <c r="Z59" s="47">
        <f t="shared" si="14"/>
        <v>12.956254006639618</v>
      </c>
      <c r="AA59" s="47">
        <f t="shared" si="15"/>
        <v>-59.041436934410967</v>
      </c>
      <c r="AB59" s="47">
        <f t="shared" si="16"/>
        <v>60.446305041454707</v>
      </c>
      <c r="AC59" s="51"/>
      <c r="AD59" s="12">
        <f t="shared" si="17"/>
        <v>1.3547769824474838</v>
      </c>
      <c r="AE59" s="30">
        <f t="shared" si="18"/>
        <v>77.623003275710033</v>
      </c>
      <c r="AF59" s="43">
        <f t="shared" si="70"/>
        <v>0.21152733751590147</v>
      </c>
      <c r="AG59" s="45">
        <f t="shared" si="43"/>
        <v>43103</v>
      </c>
      <c r="AH59" s="42">
        <f t="shared" si="44"/>
        <v>13</v>
      </c>
      <c r="AI59" s="45">
        <f t="shared" si="45"/>
        <v>43103</v>
      </c>
      <c r="AJ59" s="30">
        <f t="shared" si="0"/>
        <v>12.956254006639618</v>
      </c>
      <c r="AK59" s="30">
        <f t="shared" si="1"/>
        <v>-59.041436934410967</v>
      </c>
      <c r="AL59" s="42"/>
      <c r="AM59" s="42"/>
      <c r="AO59" s="30">
        <f t="shared" si="46"/>
        <v>40</v>
      </c>
      <c r="AP59" s="30">
        <f t="shared" si="81"/>
        <v>3.0159289474462039</v>
      </c>
      <c r="AQ59" s="30">
        <f t="shared" si="19"/>
        <v>-39.684588052579123</v>
      </c>
      <c r="AR59" s="30">
        <f t="shared" si="20"/>
        <v>5.0133293425720762</v>
      </c>
      <c r="AS59" s="30"/>
      <c r="AT59" s="30">
        <f t="shared" si="48"/>
        <v>26.225149163881511</v>
      </c>
      <c r="AU59" s="30">
        <f t="shared" si="49"/>
        <v>3.0159289474462039</v>
      </c>
      <c r="AV59" s="30">
        <f t="shared" si="21"/>
        <v>-26.01835602965194</v>
      </c>
      <c r="AW59" s="30">
        <f t="shared" si="22"/>
        <v>3.2868827454154181</v>
      </c>
      <c r="AX59" s="30"/>
      <c r="AY59" s="30">
        <f t="shared" si="50"/>
        <v>61.010139160756196</v>
      </c>
      <c r="AZ59" s="30">
        <f t="shared" si="51"/>
        <v>3.0159289474462039</v>
      </c>
      <c r="BA59" s="30">
        <f t="shared" si="23"/>
        <v>-60.529055990628379</v>
      </c>
      <c r="BB59" s="30">
        <f t="shared" si="24"/>
        <v>7.6465980212256186</v>
      </c>
      <c r="BC59" s="30"/>
      <c r="BD59" s="30">
        <f t="shared" si="52"/>
        <v>0.42498554331150196</v>
      </c>
      <c r="BE59" s="30">
        <f t="shared" si="53"/>
        <v>3.0159289474462039</v>
      </c>
      <c r="BF59" s="30">
        <f t="shared" si="25"/>
        <v>-0.42163440536546198</v>
      </c>
      <c r="BG59" s="30">
        <f t="shared" si="26"/>
        <v>18.707300576976209</v>
      </c>
      <c r="BH59" s="30"/>
      <c r="BI59" s="30">
        <f t="shared" si="54"/>
        <v>4.2676006984684678</v>
      </c>
      <c r="BJ59" s="30">
        <f t="shared" si="55"/>
        <v>3.0159289474462039</v>
      </c>
      <c r="BK59" s="30">
        <f t="shared" si="27"/>
        <v>-4.2339493922905023</v>
      </c>
      <c r="BL59" s="30">
        <f t="shared" si="28"/>
        <v>19.361282264216889</v>
      </c>
      <c r="BM59" s="30"/>
      <c r="BN59" s="30">
        <f t="shared" si="56"/>
        <v>13.2554530093763</v>
      </c>
      <c r="BO59" s="30">
        <f t="shared" si="57"/>
        <v>3.0159289474462039</v>
      </c>
      <c r="BP59" s="30">
        <f t="shared" si="29"/>
        <v>-13.150929803185468</v>
      </c>
      <c r="BQ59" s="30">
        <f t="shared" si="30"/>
        <v>21.969881025739685</v>
      </c>
      <c r="BR59" s="30"/>
      <c r="BS59" s="30">
        <f t="shared" si="58"/>
        <v>23.835071851884191</v>
      </c>
      <c r="BT59" s="30">
        <f t="shared" si="59"/>
        <v>3.0159289474462039</v>
      </c>
      <c r="BU59" s="30">
        <f t="shared" si="31"/>
        <v>-23.647125191141207</v>
      </c>
      <c r="BV59" s="30">
        <f t="shared" si="32"/>
        <v>26.822398479318309</v>
      </c>
      <c r="BW59" s="30"/>
      <c r="BX59" s="30">
        <f t="shared" si="60"/>
        <v>38.167555765546837</v>
      </c>
      <c r="BY59" s="30">
        <f t="shared" si="61"/>
        <v>3.0159289474462039</v>
      </c>
      <c r="BZ59" s="30">
        <f t="shared" si="33"/>
        <v>-37.866593188239186</v>
      </c>
      <c r="CA59" s="30">
        <f t="shared" si="34"/>
        <v>35.898139718550034</v>
      </c>
      <c r="CB59" s="30">
        <f t="shared" si="84"/>
        <v>-37.866593188239186</v>
      </c>
      <c r="CC59" s="30">
        <f t="shared" si="85"/>
        <v>35.898139718550034</v>
      </c>
      <c r="CD59" s="30"/>
      <c r="CE59" s="30">
        <f t="shared" si="62"/>
        <v>62.228953074416481</v>
      </c>
      <c r="CF59" s="30">
        <f t="shared" si="63"/>
        <v>3.0159289474462039</v>
      </c>
      <c r="CG59" s="30">
        <f t="shared" si="35"/>
        <v>-61.738259192537377</v>
      </c>
      <c r="CH59" s="30">
        <f t="shared" si="36"/>
        <v>55.469499613906208</v>
      </c>
      <c r="CI59" s="30"/>
      <c r="CJ59" s="30"/>
      <c r="CK59" s="30"/>
      <c r="CL59" s="30">
        <f t="shared" si="64"/>
        <v>73.906548693874896</v>
      </c>
      <c r="CM59" s="30">
        <f t="shared" si="65"/>
        <v>3.0159289474462039</v>
      </c>
      <c r="CN59" s="30">
        <f t="shared" si="37"/>
        <v>-73.323773482607621</v>
      </c>
      <c r="CO59" s="30">
        <f t="shared" si="38"/>
        <v>66.19050277487159</v>
      </c>
      <c r="CP59" s="30" t="str">
        <f t="shared" si="82"/>
        <v/>
      </c>
      <c r="CQ59" s="30" t="str">
        <f t="shared" si="83"/>
        <v/>
      </c>
    </row>
    <row r="60" spans="4:95" x14ac:dyDescent="0.25">
      <c r="O60" s="30">
        <f t="shared" si="40"/>
        <v>43.617644162318854</v>
      </c>
      <c r="P60" s="12">
        <f t="shared" si="41"/>
        <v>-1.8786724068466989</v>
      </c>
      <c r="Q60" s="30">
        <f t="shared" si="6"/>
        <v>-107.64000000000016</v>
      </c>
      <c r="R60" s="47">
        <f t="shared" si="7"/>
        <v>-13.217684559474788</v>
      </c>
      <c r="S60" s="47">
        <f t="shared" si="8"/>
        <v>-58.959208810776296</v>
      </c>
      <c r="T60" s="47">
        <f t="shared" si="9"/>
        <v>60.422640530735656</v>
      </c>
      <c r="U60" s="12">
        <f t="shared" si="42"/>
        <v>-1.3502591319122825</v>
      </c>
      <c r="V60" s="51">
        <f t="shared" si="10"/>
        <v>-1.3502591319122825</v>
      </c>
      <c r="W60" s="47">
        <f t="shared" si="11"/>
        <v>-1.3502591319122825</v>
      </c>
      <c r="X60" s="51">
        <f t="shared" si="12"/>
        <v>4.9329261752673039</v>
      </c>
      <c r="Y60" s="51">
        <f t="shared" si="13"/>
        <v>4.9399999999999995</v>
      </c>
      <c r="Z60" s="47">
        <f t="shared" si="14"/>
        <v>13.217684559474788</v>
      </c>
      <c r="AA60" s="47">
        <f t="shared" si="15"/>
        <v>-58.959208810776296</v>
      </c>
      <c r="AB60" s="47">
        <f t="shared" si="16"/>
        <v>60.422640530735656</v>
      </c>
      <c r="AC60" s="51"/>
      <c r="AD60" s="12">
        <f t="shared" si="17"/>
        <v>1.3502591319122825</v>
      </c>
      <c r="AE60" s="30">
        <f t="shared" si="18"/>
        <v>77.36414950757208</v>
      </c>
      <c r="AF60" s="43">
        <f t="shared" si="70"/>
        <v>0.21604518805110273</v>
      </c>
      <c r="AG60" s="45">
        <f t="shared" si="43"/>
        <v>43103</v>
      </c>
      <c r="AH60" s="42">
        <f t="shared" si="44"/>
        <v>13</v>
      </c>
      <c r="AI60" s="45">
        <f t="shared" si="45"/>
        <v>43103</v>
      </c>
      <c r="AJ60" s="30">
        <f t="shared" si="0"/>
        <v>13.217684559474788</v>
      </c>
      <c r="AK60" s="30">
        <f t="shared" si="1"/>
        <v>-58.959208810776296</v>
      </c>
      <c r="AL60" s="42"/>
      <c r="AM60" s="42"/>
      <c r="AO60" s="30">
        <f t="shared" si="46"/>
        <v>40</v>
      </c>
      <c r="AP60" s="30">
        <f t="shared" si="81"/>
        <v>3.0787608005179998</v>
      </c>
      <c r="AQ60" s="30">
        <f t="shared" si="19"/>
        <v>-39.921069137130864</v>
      </c>
      <c r="AR60" s="30">
        <f t="shared" si="20"/>
        <v>2.5116207811724371</v>
      </c>
      <c r="AS60" s="30"/>
      <c r="AT60" s="30">
        <f t="shared" si="48"/>
        <v>26.225149163881511</v>
      </c>
      <c r="AU60" s="30">
        <f t="shared" si="49"/>
        <v>3.0787608005179998</v>
      </c>
      <c r="AV60" s="30">
        <f t="shared" si="21"/>
        <v>-26.17339982257209</v>
      </c>
      <c r="AW60" s="30">
        <f t="shared" si="22"/>
        <v>1.6466907407337943</v>
      </c>
      <c r="AX60" s="30"/>
      <c r="AY60" s="30">
        <f t="shared" si="50"/>
        <v>61.010139160756196</v>
      </c>
      <c r="AZ60" s="30">
        <f t="shared" si="51"/>
        <v>3.0787608005179998</v>
      </c>
      <c r="BA60" s="30">
        <f t="shared" si="23"/>
        <v>-60.889749587563088</v>
      </c>
      <c r="BB60" s="30">
        <f t="shared" si="24"/>
        <v>3.8308583344594398</v>
      </c>
      <c r="BC60" s="30"/>
      <c r="BD60" s="30">
        <f t="shared" si="52"/>
        <v>0.42498554331150196</v>
      </c>
      <c r="BE60" s="30">
        <f t="shared" si="53"/>
        <v>3.0787608005179998</v>
      </c>
      <c r="BF60" s="30">
        <f t="shared" si="25"/>
        <v>-0.42414693142048987</v>
      </c>
      <c r="BG60" s="30">
        <f t="shared" si="26"/>
        <v>18.680720827671873</v>
      </c>
      <c r="BH60" s="30"/>
      <c r="BI60" s="30">
        <f t="shared" si="54"/>
        <v>4.2676006984684678</v>
      </c>
      <c r="BJ60" s="30">
        <f t="shared" si="55"/>
        <v>3.0787608005179998</v>
      </c>
      <c r="BK60" s="30">
        <f t="shared" si="27"/>
        <v>-4.2591795633306919</v>
      </c>
      <c r="BL60" s="30">
        <f t="shared" si="28"/>
        <v>19.094374934117049</v>
      </c>
      <c r="BM60" s="30"/>
      <c r="BN60" s="30">
        <f t="shared" si="56"/>
        <v>13.2554530093763</v>
      </c>
      <c r="BO60" s="30">
        <f t="shared" si="57"/>
        <v>3.0787608005179998</v>
      </c>
      <c r="BP60" s="30">
        <f t="shared" si="29"/>
        <v>-13.229296400782516</v>
      </c>
      <c r="BQ60" s="30">
        <f t="shared" si="30"/>
        <v>21.140849018770002</v>
      </c>
      <c r="BR60" s="30"/>
      <c r="BS60" s="30">
        <f t="shared" si="58"/>
        <v>23.835071851884191</v>
      </c>
      <c r="BT60" s="30">
        <f t="shared" si="59"/>
        <v>3.0787608005179998</v>
      </c>
      <c r="BU60" s="30">
        <f t="shared" si="31"/>
        <v>-23.788038782188767</v>
      </c>
      <c r="BV60" s="30">
        <f t="shared" si="32"/>
        <v>25.331688396482456</v>
      </c>
      <c r="BW60" s="30"/>
      <c r="BX60" s="30">
        <f t="shared" si="60"/>
        <v>38.167555765546837</v>
      </c>
      <c r="BY60" s="30">
        <f t="shared" si="61"/>
        <v>3.0787608005179998</v>
      </c>
      <c r="BZ60" s="30">
        <f t="shared" si="33"/>
        <v>-38.092240812792326</v>
      </c>
      <c r="CA60" s="30">
        <f t="shared" si="34"/>
        <v>33.511037192890868</v>
      </c>
      <c r="CB60" s="30">
        <f t="shared" si="84"/>
        <v>-38.092240812792326</v>
      </c>
      <c r="CC60" s="30">
        <f t="shared" si="85"/>
        <v>33.511037192890868</v>
      </c>
      <c r="CD60" s="30"/>
      <c r="CE60" s="30">
        <f t="shared" si="62"/>
        <v>62.228953074416481</v>
      </c>
      <c r="CF60" s="30">
        <f t="shared" si="63"/>
        <v>3.0787608005179998</v>
      </c>
      <c r="CG60" s="30">
        <f t="shared" si="35"/>
        <v>-62.10615845037632</v>
      </c>
      <c r="CH60" s="30">
        <f t="shared" si="36"/>
        <v>51.577531997076107</v>
      </c>
      <c r="CI60" s="30"/>
      <c r="CJ60" s="30"/>
      <c r="CK60" s="30"/>
      <c r="CL60" s="30">
        <f t="shared" si="64"/>
        <v>73.906548693874896</v>
      </c>
      <c r="CM60" s="30">
        <f t="shared" si="65"/>
        <v>3.0787608005179998</v>
      </c>
      <c r="CN60" s="30">
        <f t="shared" si="37"/>
        <v>-73.760711002372716</v>
      </c>
      <c r="CO60" s="30">
        <f t="shared" si="38"/>
        <v>61.568186634597431</v>
      </c>
      <c r="CP60" s="30" t="str">
        <f t="shared" si="82"/>
        <v/>
      </c>
      <c r="CQ60" s="30" t="str">
        <f t="shared" si="83"/>
        <v/>
      </c>
    </row>
    <row r="61" spans="4:95" x14ac:dyDescent="0.25">
      <c r="O61" s="30">
        <f t="shared" si="40"/>
        <v>43.617644162318854</v>
      </c>
      <c r="P61" s="12">
        <f t="shared" si="41"/>
        <v>-1.8849555921538785</v>
      </c>
      <c r="Q61" s="30">
        <f t="shared" si="6"/>
        <v>-108.00000000000016</v>
      </c>
      <c r="R61" s="47">
        <f t="shared" si="7"/>
        <v>-13.47859330075585</v>
      </c>
      <c r="S61" s="47">
        <f t="shared" si="8"/>
        <v>-58.875339704453921</v>
      </c>
      <c r="T61" s="47">
        <f t="shared" si="9"/>
        <v>60.398494208730312</v>
      </c>
      <c r="U61" s="12">
        <f t="shared" si="42"/>
        <v>-1.3457401919446739</v>
      </c>
      <c r="V61" s="51">
        <f t="shared" si="10"/>
        <v>-1.3457401919446739</v>
      </c>
      <c r="W61" s="47">
        <f t="shared" si="11"/>
        <v>-1.3457401919446739</v>
      </c>
      <c r="X61" s="51">
        <f t="shared" si="12"/>
        <v>4.9374451152349126</v>
      </c>
      <c r="Y61" s="51">
        <f t="shared" si="13"/>
        <v>4.9399999999999995</v>
      </c>
      <c r="Z61" s="47">
        <f t="shared" si="14"/>
        <v>13.478593300755845</v>
      </c>
      <c r="AA61" s="47">
        <f t="shared" si="15"/>
        <v>-58.875339704453928</v>
      </c>
      <c r="AB61" s="47">
        <f t="shared" si="16"/>
        <v>60.39849420873032</v>
      </c>
      <c r="AC61" s="51"/>
      <c r="AD61" s="12">
        <f t="shared" si="17"/>
        <v>1.3457401919446739</v>
      </c>
      <c r="AE61" s="30">
        <f t="shared" si="18"/>
        <v>77.105233319555111</v>
      </c>
      <c r="AF61" s="43">
        <f t="shared" si="70"/>
        <v>0.22056412801871139</v>
      </c>
      <c r="AG61" s="45">
        <f t="shared" si="43"/>
        <v>43103</v>
      </c>
      <c r="AH61" s="42">
        <f t="shared" si="44"/>
        <v>13</v>
      </c>
      <c r="AI61" s="45">
        <f t="shared" si="45"/>
        <v>43103</v>
      </c>
      <c r="AJ61" s="30">
        <f t="shared" si="0"/>
        <v>13.478593300755845</v>
      </c>
      <c r="AK61" s="30">
        <f t="shared" si="1"/>
        <v>-58.875339704453928</v>
      </c>
      <c r="AL61" s="42"/>
      <c r="AM61" s="42"/>
      <c r="AO61" s="30">
        <f t="shared" si="46"/>
        <v>40</v>
      </c>
      <c r="AP61" s="30">
        <f t="shared" si="81"/>
        <v>3.1415926535897958</v>
      </c>
      <c r="AQ61" s="30">
        <f t="shared" si="19"/>
        <v>-40</v>
      </c>
      <c r="AR61" s="30">
        <f t="shared" si="20"/>
        <v>-1.0168081654438055E-13</v>
      </c>
      <c r="AS61" s="30"/>
      <c r="AT61" s="30">
        <f t="shared" si="48"/>
        <v>26.225149163881511</v>
      </c>
      <c r="AU61" s="30">
        <f t="shared" si="49"/>
        <v>3.1415926535897958</v>
      </c>
      <c r="AV61" s="30">
        <f t="shared" si="21"/>
        <v>-26.225149163881511</v>
      </c>
      <c r="AW61" s="30">
        <f t="shared" si="22"/>
        <v>-6.6664864524541269E-14</v>
      </c>
      <c r="AX61" s="30"/>
      <c r="AY61" s="30">
        <f t="shared" si="50"/>
        <v>61.010139160756196</v>
      </c>
      <c r="AZ61" s="30">
        <f t="shared" si="51"/>
        <v>3.1415926535897958</v>
      </c>
      <c r="BA61" s="30">
        <f t="shared" si="23"/>
        <v>-61.010139160756196</v>
      </c>
      <c r="BB61" s="30">
        <f t="shared" si="24"/>
        <v>-1.5508901918379945E-13</v>
      </c>
      <c r="BC61" s="30"/>
      <c r="BD61" s="30">
        <f t="shared" si="52"/>
        <v>0.42498554331150196</v>
      </c>
      <c r="BE61" s="30">
        <f t="shared" si="53"/>
        <v>3.1415926535897958</v>
      </c>
      <c r="BF61" s="30">
        <f t="shared" si="25"/>
        <v>-0.42498554331150196</v>
      </c>
      <c r="BG61" s="30">
        <f t="shared" si="26"/>
        <v>18.654035764614896</v>
      </c>
      <c r="BH61" s="30"/>
      <c r="BI61" s="30">
        <f t="shared" si="54"/>
        <v>4.2676006984684678</v>
      </c>
      <c r="BJ61" s="30">
        <f t="shared" si="55"/>
        <v>3.1415926535897958</v>
      </c>
      <c r="BK61" s="30">
        <f t="shared" si="27"/>
        <v>-4.2676006984684678</v>
      </c>
      <c r="BL61" s="30">
        <f t="shared" si="28"/>
        <v>18.826410069116552</v>
      </c>
      <c r="BM61" s="30"/>
      <c r="BN61" s="30">
        <f t="shared" si="56"/>
        <v>13.2554530093763</v>
      </c>
      <c r="BO61" s="30">
        <f t="shared" si="57"/>
        <v>3.1415926535897958</v>
      </c>
      <c r="BP61" s="30">
        <f t="shared" si="29"/>
        <v>-13.2554530093763</v>
      </c>
      <c r="BQ61" s="30">
        <f t="shared" si="30"/>
        <v>20.308532237714864</v>
      </c>
      <c r="BR61" s="30"/>
      <c r="BS61" s="30">
        <f t="shared" si="58"/>
        <v>23.835071851884191</v>
      </c>
      <c r="BT61" s="30">
        <f t="shared" si="59"/>
        <v>3.1415926535897958</v>
      </c>
      <c r="BU61" s="30">
        <f t="shared" si="31"/>
        <v>-23.835071851884191</v>
      </c>
      <c r="BV61" s="30">
        <f t="shared" si="32"/>
        <v>23.83507185188413</v>
      </c>
      <c r="BW61" s="30"/>
      <c r="BX61" s="30">
        <f t="shared" si="60"/>
        <v>38.167555765546837</v>
      </c>
      <c r="BY61" s="30">
        <f t="shared" si="61"/>
        <v>3.1415926535897958</v>
      </c>
      <c r="BZ61" s="30">
        <f t="shared" si="33"/>
        <v>-38.167555765546837</v>
      </c>
      <c r="CA61" s="30">
        <f t="shared" si="34"/>
        <v>31.114476537208141</v>
      </c>
      <c r="CB61" s="30">
        <f t="shared" si="84"/>
        <v>-38.167555765546837</v>
      </c>
      <c r="CC61" s="30">
        <f t="shared" si="85"/>
        <v>31.114476537208141</v>
      </c>
      <c r="CD61" s="30"/>
      <c r="CE61" s="30">
        <f t="shared" si="62"/>
        <v>62.228953074416481</v>
      </c>
      <c r="CF61" s="30">
        <f t="shared" si="63"/>
        <v>3.1415926535897958</v>
      </c>
      <c r="CG61" s="30">
        <f t="shared" si="35"/>
        <v>-62.228953074416481</v>
      </c>
      <c r="CH61" s="30">
        <f t="shared" si="36"/>
        <v>47.670143703768233</v>
      </c>
      <c r="CI61" s="30"/>
      <c r="CJ61" s="30"/>
      <c r="CK61" s="30"/>
      <c r="CL61" s="30">
        <f t="shared" si="64"/>
        <v>73.906548693874896</v>
      </c>
      <c r="CM61" s="30">
        <f t="shared" si="65"/>
        <v>3.1415926535897958</v>
      </c>
      <c r="CN61" s="30">
        <f t="shared" si="37"/>
        <v>-73.906548693874896</v>
      </c>
      <c r="CO61" s="30">
        <f t="shared" si="38"/>
        <v>56.927556045490526</v>
      </c>
      <c r="CP61" s="30" t="str">
        <f t="shared" si="82"/>
        <v/>
      </c>
      <c r="CQ61" s="30" t="str">
        <f t="shared" si="83"/>
        <v/>
      </c>
    </row>
    <row r="62" spans="4:95" x14ac:dyDescent="0.25">
      <c r="O62" s="30">
        <f t="shared" si="40"/>
        <v>43.617644162318854</v>
      </c>
      <c r="P62" s="12">
        <f t="shared" si="41"/>
        <v>-1.8912387774610582</v>
      </c>
      <c r="Q62" s="30">
        <f t="shared" si="6"/>
        <v>-108.36000000000016</v>
      </c>
      <c r="R62" s="47">
        <f t="shared" si="7"/>
        <v>-13.738969930252448</v>
      </c>
      <c r="S62" s="47">
        <f t="shared" si="8"/>
        <v>-58.789832926452554</v>
      </c>
      <c r="T62" s="47">
        <f t="shared" si="9"/>
        <v>60.37386645117725</v>
      </c>
      <c r="U62" s="12">
        <f t="shared" si="42"/>
        <v>-1.3412201392623433</v>
      </c>
      <c r="V62" s="51">
        <f t="shared" si="10"/>
        <v>-1.3412201392623433</v>
      </c>
      <c r="W62" s="47">
        <f t="shared" si="11"/>
        <v>-1.3412201392623433</v>
      </c>
      <c r="X62" s="51">
        <f t="shared" si="12"/>
        <v>4.9419651679172425</v>
      </c>
      <c r="Y62" s="51">
        <f t="shared" si="13"/>
        <v>4.95</v>
      </c>
      <c r="Z62" s="47">
        <f t="shared" si="14"/>
        <v>13.738969930252445</v>
      </c>
      <c r="AA62" s="47">
        <f t="shared" si="15"/>
        <v>-58.789832926452554</v>
      </c>
      <c r="AB62" s="47">
        <f t="shared" si="16"/>
        <v>60.37386645117725</v>
      </c>
      <c r="AC62" s="51"/>
      <c r="AD62" s="12">
        <f t="shared" si="17"/>
        <v>1.3412201392623433</v>
      </c>
      <c r="AE62" s="30">
        <f t="shared" si="18"/>
        <v>76.846253377680796</v>
      </c>
      <c r="AF62" s="43">
        <f t="shared" si="70"/>
        <v>0.22508418070104197</v>
      </c>
      <c r="AG62" s="45">
        <f t="shared" si="43"/>
        <v>43104</v>
      </c>
      <c r="AH62" s="42">
        <f t="shared" si="44"/>
        <v>14</v>
      </c>
      <c r="AI62" s="45">
        <f t="shared" si="45"/>
        <v>43104</v>
      </c>
      <c r="AJ62" s="30">
        <f t="shared" si="0"/>
        <v>13.738969930252445</v>
      </c>
      <c r="AK62" s="30">
        <f t="shared" si="1"/>
        <v>-58.789832926452554</v>
      </c>
      <c r="AL62" s="42"/>
      <c r="AM62" s="42"/>
      <c r="AO62" s="30">
        <f t="shared" si="46"/>
        <v>40</v>
      </c>
      <c r="AP62" s="30">
        <f t="shared" si="81"/>
        <v>3.2044245066615917</v>
      </c>
      <c r="AQ62" s="30">
        <f t="shared" si="19"/>
        <v>-39.921069137130857</v>
      </c>
      <c r="AR62" s="30">
        <f t="shared" si="20"/>
        <v>-2.5116207811726401</v>
      </c>
      <c r="AS62" s="30"/>
      <c r="AT62" s="30">
        <f t="shared" si="48"/>
        <v>26.225149163881511</v>
      </c>
      <c r="AU62" s="30">
        <f t="shared" si="49"/>
        <v>3.2044245066615917</v>
      </c>
      <c r="AV62" s="30">
        <f t="shared" si="21"/>
        <v>-26.173399822572083</v>
      </c>
      <c r="AW62" s="30">
        <f t="shared" si="22"/>
        <v>-1.6466907407339271</v>
      </c>
      <c r="AX62" s="30"/>
      <c r="AY62" s="30">
        <f t="shared" si="50"/>
        <v>61.010139160756196</v>
      </c>
      <c r="AZ62" s="30">
        <f t="shared" si="51"/>
        <v>3.2044245066615917</v>
      </c>
      <c r="BA62" s="30">
        <f t="shared" si="23"/>
        <v>-60.889749587563074</v>
      </c>
      <c r="BB62" s="30">
        <f t="shared" si="24"/>
        <v>-3.8308583344597484</v>
      </c>
      <c r="BC62" s="30"/>
      <c r="BD62" s="30">
        <f t="shared" si="52"/>
        <v>0.42498554331150196</v>
      </c>
      <c r="BE62" s="30">
        <f t="shared" si="53"/>
        <v>3.2044245066615917</v>
      </c>
      <c r="BF62" s="30">
        <f t="shared" si="25"/>
        <v>-0.42414693142048976</v>
      </c>
      <c r="BG62" s="30">
        <f t="shared" si="26"/>
        <v>18.627350701557919</v>
      </c>
      <c r="BH62" s="30"/>
      <c r="BI62" s="30">
        <f t="shared" si="54"/>
        <v>4.2676006984684678</v>
      </c>
      <c r="BJ62" s="30">
        <f t="shared" si="55"/>
        <v>3.2044245066615917</v>
      </c>
      <c r="BK62" s="30">
        <f t="shared" si="27"/>
        <v>-4.259179563330691</v>
      </c>
      <c r="BL62" s="30">
        <f t="shared" si="28"/>
        <v>18.558445204116055</v>
      </c>
      <c r="BM62" s="30"/>
      <c r="BN62" s="30">
        <f t="shared" si="56"/>
        <v>13.2554530093763</v>
      </c>
      <c r="BO62" s="30">
        <f t="shared" si="57"/>
        <v>3.2044245066615917</v>
      </c>
      <c r="BP62" s="30">
        <f t="shared" si="29"/>
        <v>-13.229296400782514</v>
      </c>
      <c r="BQ62" s="30">
        <f t="shared" si="30"/>
        <v>19.476215456659723</v>
      </c>
      <c r="BR62" s="30"/>
      <c r="BS62" s="30">
        <f t="shared" si="58"/>
        <v>23.835071851884191</v>
      </c>
      <c r="BT62" s="30">
        <f t="shared" si="59"/>
        <v>3.2044245066615917</v>
      </c>
      <c r="BU62" s="30">
        <f t="shared" si="31"/>
        <v>-23.78803878218876</v>
      </c>
      <c r="BV62" s="30">
        <f t="shared" si="32"/>
        <v>22.338455307285805</v>
      </c>
      <c r="BW62" s="30"/>
      <c r="BX62" s="30">
        <f t="shared" si="60"/>
        <v>38.167555765546837</v>
      </c>
      <c r="BY62" s="30">
        <f t="shared" si="61"/>
        <v>3.2044245066615917</v>
      </c>
      <c r="BZ62" s="30">
        <f t="shared" si="33"/>
        <v>-38.092240812792319</v>
      </c>
      <c r="CA62" s="30">
        <f t="shared" si="34"/>
        <v>28.717915881525411</v>
      </c>
      <c r="CB62" s="30">
        <f t="shared" si="84"/>
        <v>-38.092240812792319</v>
      </c>
      <c r="CC62" s="30">
        <f t="shared" si="85"/>
        <v>28.717915881525411</v>
      </c>
      <c r="CD62" s="30"/>
      <c r="CE62" s="30">
        <f t="shared" si="62"/>
        <v>62.228953074416481</v>
      </c>
      <c r="CF62" s="30">
        <f t="shared" si="63"/>
        <v>3.2044245066615917</v>
      </c>
      <c r="CG62" s="30">
        <f t="shared" si="35"/>
        <v>-62.106158450376306</v>
      </c>
      <c r="CH62" s="30">
        <f t="shared" si="36"/>
        <v>43.76275541046035</v>
      </c>
      <c r="CI62" s="30"/>
      <c r="CJ62" s="30"/>
      <c r="CK62" s="30"/>
      <c r="CL62" s="30">
        <f t="shared" si="64"/>
        <v>73.906548693874896</v>
      </c>
      <c r="CM62" s="30">
        <f t="shared" si="65"/>
        <v>3.2044245066615917</v>
      </c>
      <c r="CN62" s="30">
        <f t="shared" si="37"/>
        <v>-73.760711002372702</v>
      </c>
      <c r="CO62" s="30">
        <f t="shared" si="38"/>
        <v>52.286925456383614</v>
      </c>
      <c r="CP62" s="30" t="str">
        <f t="shared" si="82"/>
        <v/>
      </c>
      <c r="CQ62" s="30" t="str">
        <f t="shared" si="83"/>
        <v/>
      </c>
    </row>
    <row r="63" spans="4:95" x14ac:dyDescent="0.25">
      <c r="O63" s="30">
        <f t="shared" si="40"/>
        <v>43.617644162318854</v>
      </c>
      <c r="P63" s="12">
        <f t="shared" si="41"/>
        <v>-1.8975219627682378</v>
      </c>
      <c r="Q63" s="30">
        <f t="shared" si="6"/>
        <v>-108.72000000000016</v>
      </c>
      <c r="R63" s="47">
        <f t="shared" si="7"/>
        <v>-13.998804168741081</v>
      </c>
      <c r="S63" s="47">
        <f t="shared" si="8"/>
        <v>-58.702691852433396</v>
      </c>
      <c r="T63" s="47">
        <f t="shared" si="9"/>
        <v>60.348757641533211</v>
      </c>
      <c r="U63" s="12">
        <f t="shared" si="42"/>
        <v>-1.336698950518294</v>
      </c>
      <c r="V63" s="51">
        <f t="shared" si="10"/>
        <v>-1.336698950518294</v>
      </c>
      <c r="W63" s="47">
        <f t="shared" si="11"/>
        <v>-1.336698950518294</v>
      </c>
      <c r="X63" s="51">
        <f t="shared" si="12"/>
        <v>4.9464863566612927</v>
      </c>
      <c r="Y63" s="51">
        <f t="shared" si="13"/>
        <v>4.95</v>
      </c>
      <c r="Z63" s="47">
        <f t="shared" si="14"/>
        <v>13.998804168741087</v>
      </c>
      <c r="AA63" s="47">
        <f t="shared" si="15"/>
        <v>-58.702691852433396</v>
      </c>
      <c r="AB63" s="47">
        <f t="shared" si="16"/>
        <v>60.348757641533211</v>
      </c>
      <c r="AC63" s="51"/>
      <c r="AD63" s="12">
        <f t="shared" si="17"/>
        <v>1.336698950518294</v>
      </c>
      <c r="AE63" s="30">
        <f t="shared" si="18"/>
        <v>76.58720834426471</v>
      </c>
      <c r="AF63" s="43">
        <f t="shared" si="70"/>
        <v>0.22960536944509125</v>
      </c>
      <c r="AG63" s="45">
        <f t="shared" si="43"/>
        <v>43104</v>
      </c>
      <c r="AH63" s="42">
        <f t="shared" si="44"/>
        <v>14</v>
      </c>
      <c r="AI63" s="45">
        <f t="shared" si="45"/>
        <v>43104</v>
      </c>
      <c r="AJ63" s="30">
        <f t="shared" si="0"/>
        <v>13.998804168741087</v>
      </c>
      <c r="AK63" s="30">
        <f t="shared" si="1"/>
        <v>-58.702691852433396</v>
      </c>
      <c r="AL63" s="42"/>
      <c r="AM63" s="42"/>
      <c r="AO63" s="30">
        <f t="shared" si="46"/>
        <v>40</v>
      </c>
      <c r="AP63" s="30">
        <f t="shared" si="81"/>
        <v>3.2672563597333877</v>
      </c>
      <c r="AQ63" s="30">
        <f t="shared" si="19"/>
        <v>-39.684588052579102</v>
      </c>
      <c r="AR63" s="30">
        <f t="shared" si="20"/>
        <v>-5.0133293425722778</v>
      </c>
      <c r="AS63" s="30"/>
      <c r="AT63" s="30">
        <f t="shared" si="48"/>
        <v>26.225149163881511</v>
      </c>
      <c r="AU63" s="30">
        <f t="shared" si="49"/>
        <v>3.2672563597333877</v>
      </c>
      <c r="AV63" s="30">
        <f t="shared" si="21"/>
        <v>-26.018356029651926</v>
      </c>
      <c r="AW63" s="30">
        <f t="shared" si="22"/>
        <v>-3.2868827454155505</v>
      </c>
      <c r="AX63" s="30"/>
      <c r="AY63" s="30">
        <f t="shared" si="50"/>
        <v>61.010139160756196</v>
      </c>
      <c r="AZ63" s="30">
        <f t="shared" si="51"/>
        <v>3.2672563597333877</v>
      </c>
      <c r="BA63" s="30">
        <f t="shared" si="23"/>
        <v>-60.529055990628343</v>
      </c>
      <c r="BB63" s="30">
        <f t="shared" si="24"/>
        <v>-7.6465980212259268</v>
      </c>
      <c r="BC63" s="30"/>
      <c r="BD63" s="30">
        <f t="shared" si="52"/>
        <v>0.42498554331150196</v>
      </c>
      <c r="BE63" s="30">
        <f t="shared" si="53"/>
        <v>3.2672563597333877</v>
      </c>
      <c r="BF63" s="30">
        <f t="shared" si="25"/>
        <v>-0.42163440536546171</v>
      </c>
      <c r="BG63" s="30">
        <f t="shared" si="26"/>
        <v>18.600770952253583</v>
      </c>
      <c r="BH63" s="30"/>
      <c r="BI63" s="30">
        <f t="shared" si="54"/>
        <v>4.2676006984684678</v>
      </c>
      <c r="BJ63" s="30">
        <f t="shared" si="55"/>
        <v>3.2672563597333877</v>
      </c>
      <c r="BK63" s="30">
        <f t="shared" si="27"/>
        <v>-4.2339493922904996</v>
      </c>
      <c r="BL63" s="30">
        <f t="shared" si="28"/>
        <v>18.291537874016214</v>
      </c>
      <c r="BM63" s="30"/>
      <c r="BN63" s="30">
        <f t="shared" si="56"/>
        <v>13.2554530093763</v>
      </c>
      <c r="BO63" s="30">
        <f t="shared" si="57"/>
        <v>3.2672563597333877</v>
      </c>
      <c r="BP63" s="30">
        <f t="shared" si="29"/>
        <v>-13.150929803185461</v>
      </c>
      <c r="BQ63" s="30">
        <f t="shared" si="30"/>
        <v>18.64718344969004</v>
      </c>
      <c r="BR63" s="30"/>
      <c r="BS63" s="30">
        <f t="shared" si="58"/>
        <v>23.835071851884191</v>
      </c>
      <c r="BT63" s="30">
        <f t="shared" si="59"/>
        <v>3.2672563597333877</v>
      </c>
      <c r="BU63" s="30">
        <f t="shared" si="31"/>
        <v>-23.647125191141196</v>
      </c>
      <c r="BV63" s="30">
        <f t="shared" si="32"/>
        <v>20.847745224449952</v>
      </c>
      <c r="BW63" s="30"/>
      <c r="BX63" s="30">
        <f t="shared" si="60"/>
        <v>38.167555765546837</v>
      </c>
      <c r="BY63" s="30">
        <f t="shared" si="61"/>
        <v>3.2672563597333877</v>
      </c>
      <c r="BZ63" s="30">
        <f t="shared" si="33"/>
        <v>-37.866593188239165</v>
      </c>
      <c r="CA63" s="30">
        <f t="shared" si="34"/>
        <v>26.330813355866244</v>
      </c>
      <c r="CB63" s="30">
        <f t="shared" si="84"/>
        <v>-37.866593188239165</v>
      </c>
      <c r="CC63" s="30">
        <f t="shared" si="85"/>
        <v>26.330813355866244</v>
      </c>
      <c r="CD63" s="30"/>
      <c r="CE63" s="30">
        <f t="shared" si="62"/>
        <v>62.228953074416481</v>
      </c>
      <c r="CF63" s="30">
        <f t="shared" si="63"/>
        <v>3.2672563597333877</v>
      </c>
      <c r="CG63" s="30">
        <f t="shared" si="35"/>
        <v>-61.738259192537349</v>
      </c>
      <c r="CH63" s="30">
        <f t="shared" si="36"/>
        <v>39.870787793630249</v>
      </c>
      <c r="CI63" s="30"/>
      <c r="CJ63" s="30"/>
      <c r="CK63" s="30"/>
      <c r="CL63" s="30">
        <f t="shared" si="64"/>
        <v>73.906548693874896</v>
      </c>
      <c r="CM63" s="30">
        <f t="shared" si="65"/>
        <v>3.2672563597333877</v>
      </c>
      <c r="CN63" s="30">
        <f t="shared" si="37"/>
        <v>-73.323773482607578</v>
      </c>
      <c r="CO63" s="30">
        <f t="shared" si="38"/>
        <v>47.664609316109463</v>
      </c>
      <c r="CP63" s="30" t="str">
        <f t="shared" si="82"/>
        <v/>
      </c>
      <c r="CQ63" s="30" t="str">
        <f t="shared" si="83"/>
        <v/>
      </c>
    </row>
    <row r="64" spans="4:95" x14ac:dyDescent="0.25">
      <c r="O64" s="30">
        <f t="shared" si="40"/>
        <v>43.617644162318854</v>
      </c>
      <c r="P64" s="12">
        <f t="shared" si="41"/>
        <v>-1.9038051480754175</v>
      </c>
      <c r="Q64" s="30">
        <f t="shared" si="6"/>
        <v>-109.08000000000015</v>
      </c>
      <c r="R64" s="47">
        <f t="shared" si="7"/>
        <v>-14.258085758410926</v>
      </c>
      <c r="S64" s="47">
        <f t="shared" si="8"/>
        <v>-58.613919922576819</v>
      </c>
      <c r="T64" s="47">
        <f t="shared" si="9"/>
        <v>60.323168170980942</v>
      </c>
      <c r="U64" s="12">
        <f t="shared" si="42"/>
        <v>-1.332176602299441</v>
      </c>
      <c r="V64" s="51">
        <f t="shared" si="10"/>
        <v>-1.332176602299441</v>
      </c>
      <c r="W64" s="47">
        <f t="shared" si="11"/>
        <v>-1.332176602299441</v>
      </c>
      <c r="X64" s="51">
        <f t="shared" si="12"/>
        <v>4.9510087048801452</v>
      </c>
      <c r="Y64" s="51">
        <f t="shared" si="13"/>
        <v>4.96</v>
      </c>
      <c r="Z64" s="47">
        <f t="shared" si="14"/>
        <v>14.258085758410932</v>
      </c>
      <c r="AA64" s="47">
        <f t="shared" si="15"/>
        <v>-58.613919922576812</v>
      </c>
      <c r="AB64" s="47">
        <f t="shared" si="16"/>
        <v>60.323168170980942</v>
      </c>
      <c r="AC64" s="51"/>
      <c r="AD64" s="12">
        <f t="shared" si="17"/>
        <v>1.332176602299441</v>
      </c>
      <c r="AE64" s="30">
        <f t="shared" si="18"/>
        <v>76.328096877835932</v>
      </c>
      <c r="AF64" s="43">
        <f t="shared" si="70"/>
        <v>0.23412771766394425</v>
      </c>
      <c r="AG64" s="45">
        <f t="shared" si="43"/>
        <v>43104</v>
      </c>
      <c r="AH64" s="42">
        <f t="shared" si="44"/>
        <v>14</v>
      </c>
      <c r="AI64" s="45">
        <f t="shared" si="45"/>
        <v>43104</v>
      </c>
      <c r="AJ64" s="30">
        <f t="shared" si="0"/>
        <v>14.258085758410932</v>
      </c>
      <c r="AK64" s="30">
        <f t="shared" si="1"/>
        <v>-58.613919922576812</v>
      </c>
      <c r="AL64" s="42"/>
      <c r="AM64" s="42"/>
      <c r="AO64" s="30">
        <f t="shared" si="46"/>
        <v>40</v>
      </c>
      <c r="AP64" s="30">
        <f t="shared" si="81"/>
        <v>3.3300882128051836</v>
      </c>
      <c r="AQ64" s="30">
        <f t="shared" si="19"/>
        <v>-39.291490029147525</v>
      </c>
      <c r="AR64" s="30">
        <f t="shared" si="20"/>
        <v>-7.4952525834290951</v>
      </c>
      <c r="AS64" s="30"/>
      <c r="AT64" s="30">
        <f t="shared" si="48"/>
        <v>26.225149163881511</v>
      </c>
      <c r="AU64" s="30">
        <f t="shared" si="49"/>
        <v>3.3300882128051836</v>
      </c>
      <c r="AV64" s="30">
        <f t="shared" si="21"/>
        <v>-25.760629672138926</v>
      </c>
      <c r="AW64" s="30">
        <f t="shared" si="22"/>
        <v>-4.9141029255349071</v>
      </c>
      <c r="AX64" s="30"/>
      <c r="AY64" s="30">
        <f t="shared" si="50"/>
        <v>61.010139160756196</v>
      </c>
      <c r="AZ64" s="30">
        <f t="shared" si="51"/>
        <v>3.3300882128051836</v>
      </c>
      <c r="BA64" s="30">
        <f t="shared" si="23"/>
        <v>-59.929481862793878</v>
      </c>
      <c r="BB64" s="30">
        <f t="shared" si="24"/>
        <v>-11.432160079000662</v>
      </c>
      <c r="BC64" s="30"/>
      <c r="BD64" s="30">
        <f t="shared" si="52"/>
        <v>0.42498554331150196</v>
      </c>
      <c r="BE64" s="30">
        <f t="shared" si="53"/>
        <v>3.3300882128051836</v>
      </c>
      <c r="BF64" s="30">
        <f t="shared" si="25"/>
        <v>-0.41745788093889308</v>
      </c>
      <c r="BG64" s="30">
        <f t="shared" si="26"/>
        <v>18.574401414829257</v>
      </c>
      <c r="BH64" s="30"/>
      <c r="BI64" s="30">
        <f t="shared" si="54"/>
        <v>4.2676006984684678</v>
      </c>
      <c r="BJ64" s="30">
        <f t="shared" si="55"/>
        <v>3.3300882128051836</v>
      </c>
      <c r="BK64" s="30">
        <f t="shared" si="27"/>
        <v>-4.1920097573064208</v>
      </c>
      <c r="BL64" s="30">
        <f t="shared" si="28"/>
        <v>18.026741440110573</v>
      </c>
      <c r="BM64" s="30"/>
      <c r="BN64" s="30">
        <f t="shared" si="56"/>
        <v>13.2554530093763</v>
      </c>
      <c r="BO64" s="30">
        <f t="shared" si="57"/>
        <v>3.3300882128051836</v>
      </c>
      <c r="BP64" s="30">
        <f t="shared" si="29"/>
        <v>-13.020662493743561</v>
      </c>
      <c r="BQ64" s="30">
        <f t="shared" si="30"/>
        <v>17.824708027388628</v>
      </c>
      <c r="BR64" s="30"/>
      <c r="BS64" s="30">
        <f t="shared" si="58"/>
        <v>23.835071851884191</v>
      </c>
      <c r="BT64" s="30">
        <f t="shared" si="59"/>
        <v>3.3300882128051836</v>
      </c>
      <c r="BU64" s="30">
        <f t="shared" si="31"/>
        <v>-23.412887200308063</v>
      </c>
      <c r="BV64" s="30">
        <f t="shared" si="32"/>
        <v>19.368824755032865</v>
      </c>
      <c r="BW64" s="30"/>
      <c r="BX64" s="30">
        <f t="shared" si="60"/>
        <v>38.167555765546837</v>
      </c>
      <c r="BY64" s="30">
        <f t="shared" si="61"/>
        <v>3.3300882128051836</v>
      </c>
      <c r="BZ64" s="30">
        <f t="shared" si="33"/>
        <v>-37.491503419972894</v>
      </c>
      <c r="CA64" s="30">
        <f t="shared" si="34"/>
        <v>23.962589763336013</v>
      </c>
      <c r="CB64" s="30">
        <f t="shared" si="84"/>
        <v>-37.491503419972894</v>
      </c>
      <c r="CC64" s="30">
        <f t="shared" si="85"/>
        <v>23.962589763336013</v>
      </c>
      <c r="CD64" s="30"/>
      <c r="CE64" s="30">
        <f t="shared" si="62"/>
        <v>62.228953074416481</v>
      </c>
      <c r="CF64" s="30">
        <f t="shared" si="63"/>
        <v>3.3300882128051836</v>
      </c>
      <c r="CG64" s="30">
        <f t="shared" si="35"/>
        <v>-61.126707231193109</v>
      </c>
      <c r="CH64" s="30">
        <f t="shared" si="36"/>
        <v>36.009600671390686</v>
      </c>
      <c r="CI64" s="30"/>
      <c r="CJ64" s="30"/>
      <c r="CK64" s="30"/>
      <c r="CL64" s="30">
        <f t="shared" si="64"/>
        <v>73.906548693874896</v>
      </c>
      <c r="CM64" s="30">
        <f t="shared" si="65"/>
        <v>3.3300882128051836</v>
      </c>
      <c r="CN64" s="30">
        <f t="shared" si="37"/>
        <v>-72.597460527352297</v>
      </c>
      <c r="CO64" s="30">
        <f t="shared" si="38"/>
        <v>43.07884979473836</v>
      </c>
      <c r="CP64" s="30" t="str">
        <f t="shared" si="82"/>
        <v/>
      </c>
      <c r="CQ64" s="30" t="str">
        <f t="shared" si="83"/>
        <v/>
      </c>
    </row>
    <row r="65" spans="15:95" x14ac:dyDescent="0.25">
      <c r="O65" s="30">
        <f t="shared" si="40"/>
        <v>43.617644162318854</v>
      </c>
      <c r="P65" s="12">
        <f t="shared" si="41"/>
        <v>-1.9100883333825971</v>
      </c>
      <c r="Q65" s="30">
        <f t="shared" si="6"/>
        <v>-109.44000000000015</v>
      </c>
      <c r="R65" s="47">
        <f t="shared" si="7"/>
        <v>-14.516804463268784</v>
      </c>
      <c r="S65" s="47">
        <f t="shared" si="8"/>
        <v>-58.52352064144663</v>
      </c>
      <c r="T65" s="47">
        <f t="shared" si="9"/>
        <v>60.297098438437402</v>
      </c>
      <c r="U65" s="12">
        <f t="shared" si="42"/>
        <v>-1.3276530711251988</v>
      </c>
      <c r="V65" s="51">
        <f t="shared" si="10"/>
        <v>-1.3276530711251988</v>
      </c>
      <c r="W65" s="47">
        <f t="shared" si="11"/>
        <v>-1.3276530711251988</v>
      </c>
      <c r="X65" s="51">
        <f t="shared" si="12"/>
        <v>4.9555322360543874</v>
      </c>
      <c r="Y65" s="51">
        <f t="shared" si="13"/>
        <v>4.96</v>
      </c>
      <c r="Z65" s="47">
        <f t="shared" si="14"/>
        <v>14.51680446326878</v>
      </c>
      <c r="AA65" s="47">
        <f t="shared" si="15"/>
        <v>-58.52352064144663</v>
      </c>
      <c r="AB65" s="47">
        <f t="shared" si="16"/>
        <v>60.297098438437402</v>
      </c>
      <c r="AC65" s="51"/>
      <c r="AD65" s="12">
        <f t="shared" si="17"/>
        <v>1.3276530711251988</v>
      </c>
      <c r="AE65" s="30">
        <f t="shared" si="18"/>
        <v>76.068917633056003</v>
      </c>
      <c r="AF65" s="43">
        <f t="shared" si="70"/>
        <v>0.23865124883818645</v>
      </c>
      <c r="AG65" s="45">
        <f t="shared" si="43"/>
        <v>43104</v>
      </c>
      <c r="AH65" s="42">
        <f t="shared" si="44"/>
        <v>14</v>
      </c>
      <c r="AI65" s="45">
        <f t="shared" si="45"/>
        <v>43104</v>
      </c>
      <c r="AJ65" s="30">
        <f t="shared" si="0"/>
        <v>14.51680446326878</v>
      </c>
      <c r="AK65" s="30">
        <f t="shared" si="1"/>
        <v>-58.52352064144663</v>
      </c>
      <c r="AL65" s="42"/>
      <c r="AM65" s="42"/>
      <c r="AO65" s="30">
        <f t="shared" si="46"/>
        <v>40</v>
      </c>
      <c r="AP65" s="30">
        <f t="shared" si="81"/>
        <v>3.3929200658769796</v>
      </c>
      <c r="AQ65" s="30">
        <f t="shared" si="19"/>
        <v>-38.743326445145215</v>
      </c>
      <c r="AR65" s="30">
        <f t="shared" si="20"/>
        <v>-9.9475954865943041</v>
      </c>
      <c r="AS65" s="30"/>
      <c r="AT65" s="30">
        <f t="shared" si="48"/>
        <v>26.225149163881511</v>
      </c>
      <c r="AU65" s="30">
        <f t="shared" si="49"/>
        <v>3.3929200658769796</v>
      </c>
      <c r="AV65" s="30">
        <f t="shared" si="21"/>
        <v>-25.401237878222211</v>
      </c>
      <c r="AW65" s="30">
        <f t="shared" si="22"/>
        <v>-6.521929386447253</v>
      </c>
      <c r="AX65" s="30"/>
      <c r="AY65" s="30">
        <f t="shared" si="50"/>
        <v>61.010139160756196</v>
      </c>
      <c r="AZ65" s="30">
        <f t="shared" si="51"/>
        <v>3.3929200658769796</v>
      </c>
      <c r="BA65" s="30">
        <f t="shared" si="23"/>
        <v>-59.09339344922288</v>
      </c>
      <c r="BB65" s="30">
        <f t="shared" si="24"/>
        <v>-15.172604623800718</v>
      </c>
      <c r="BC65" s="30"/>
      <c r="BD65" s="30">
        <f t="shared" si="52"/>
        <v>0.42498554331150196</v>
      </c>
      <c r="BE65" s="30">
        <f t="shared" si="53"/>
        <v>3.3929200658769796</v>
      </c>
      <c r="BF65" s="30">
        <f t="shared" si="25"/>
        <v>-0.41163384097462302</v>
      </c>
      <c r="BG65" s="30">
        <f t="shared" si="26"/>
        <v>18.548346157802062</v>
      </c>
      <c r="BH65" s="30"/>
      <c r="BI65" s="30">
        <f t="shared" si="54"/>
        <v>4.2676006984684678</v>
      </c>
      <c r="BJ65" s="30">
        <f t="shared" si="55"/>
        <v>3.3929200658769796</v>
      </c>
      <c r="BK65" s="30">
        <f t="shared" si="27"/>
        <v>-4.13352617495734</v>
      </c>
      <c r="BL65" s="30">
        <f t="shared" si="28"/>
        <v>17.765100932949771</v>
      </c>
      <c r="BM65" s="30"/>
      <c r="BN65" s="30">
        <f t="shared" si="56"/>
        <v>13.2554530093763</v>
      </c>
      <c r="BO65" s="30">
        <f t="shared" si="57"/>
        <v>3.3929200658769796</v>
      </c>
      <c r="BP65" s="30">
        <f t="shared" si="29"/>
        <v>-12.839008578013713</v>
      </c>
      <c r="BQ65" s="30">
        <f t="shared" si="30"/>
        <v>17.012035124494034</v>
      </c>
      <c r="BR65" s="30"/>
      <c r="BS65" s="30">
        <f t="shared" si="58"/>
        <v>23.835071851884191</v>
      </c>
      <c r="BT65" s="30">
        <f t="shared" si="59"/>
        <v>3.3929200658769796</v>
      </c>
      <c r="BU65" s="30">
        <f t="shared" si="31"/>
        <v>-23.086249240026028</v>
      </c>
      <c r="BV65" s="30">
        <f t="shared" si="32"/>
        <v>17.90753052247284</v>
      </c>
      <c r="BW65" s="30"/>
      <c r="BX65" s="30">
        <f t="shared" si="60"/>
        <v>38.167555765546837</v>
      </c>
      <c r="BY65" s="30">
        <f t="shared" si="61"/>
        <v>3.3929200658769796</v>
      </c>
      <c r="BZ65" s="30">
        <f t="shared" si="33"/>
        <v>-36.968451815946636</v>
      </c>
      <c r="CA65" s="30">
        <f t="shared" si="34"/>
        <v>21.622591400515986</v>
      </c>
      <c r="CB65" s="30">
        <f t="shared" si="84"/>
        <v>-36.968451815946636</v>
      </c>
      <c r="CC65" s="30">
        <f t="shared" si="85"/>
        <v>21.622591400515986</v>
      </c>
      <c r="CD65" s="30"/>
      <c r="CE65" s="30">
        <f t="shared" si="62"/>
        <v>62.228953074416481</v>
      </c>
      <c r="CF65" s="30">
        <f t="shared" si="63"/>
        <v>3.3929200658769796</v>
      </c>
      <c r="CG65" s="30">
        <f t="shared" si="35"/>
        <v>-60.273916082543522</v>
      </c>
      <c r="CH65" s="30">
        <f t="shared" si="36"/>
        <v>32.194432385304538</v>
      </c>
      <c r="CI65" s="30"/>
      <c r="CJ65" s="30"/>
      <c r="CK65" s="30"/>
      <c r="CL65" s="30">
        <f t="shared" si="64"/>
        <v>73.906548693874896</v>
      </c>
      <c r="CM65" s="30">
        <f t="shared" si="65"/>
        <v>3.3929200658769796</v>
      </c>
      <c r="CN65" s="30">
        <f t="shared" si="37"/>
        <v>-71.584638562020402</v>
      </c>
      <c r="CO65" s="30">
        <f t="shared" si="38"/>
        <v>38.547744790066908</v>
      </c>
      <c r="CP65" s="30" t="str">
        <f t="shared" si="82"/>
        <v/>
      </c>
      <c r="CQ65" s="30" t="str">
        <f t="shared" si="83"/>
        <v/>
      </c>
    </row>
    <row r="66" spans="15:95" x14ac:dyDescent="0.25">
      <c r="O66" s="30">
        <f t="shared" si="40"/>
        <v>43.617644162318854</v>
      </c>
      <c r="P66" s="12">
        <f t="shared" si="41"/>
        <v>-1.9163715186897767</v>
      </c>
      <c r="Q66" s="30">
        <f t="shared" si="6"/>
        <v>-109.80000000000015</v>
      </c>
      <c r="R66" s="47">
        <f t="shared" si="7"/>
        <v>-14.774950069543181</v>
      </c>
      <c r="S66" s="47">
        <f t="shared" si="8"/>
        <v>-58.431497577851644</v>
      </c>
      <c r="T66" s="47">
        <f t="shared" si="9"/>
        <v>60.270548850561973</v>
      </c>
      <c r="U66" s="12">
        <f t="shared" si="42"/>
        <v>-1.3231283334460622</v>
      </c>
      <c r="V66" s="51">
        <f t="shared" si="10"/>
        <v>-1.3231283334460622</v>
      </c>
      <c r="W66" s="47">
        <f t="shared" si="11"/>
        <v>-1.3231283334460622</v>
      </c>
      <c r="X66" s="51">
        <f t="shared" si="12"/>
        <v>4.9600569737335238</v>
      </c>
      <c r="Y66" s="51">
        <f t="shared" si="13"/>
        <v>4.97</v>
      </c>
      <c r="Z66" s="47">
        <f t="shared" si="14"/>
        <v>14.774950069543181</v>
      </c>
      <c r="AA66" s="47">
        <f t="shared" si="15"/>
        <v>-58.431497577851651</v>
      </c>
      <c r="AB66" s="47">
        <f t="shared" si="16"/>
        <v>60.27054885056198</v>
      </c>
      <c r="AC66" s="51"/>
      <c r="AD66" s="12">
        <f t="shared" si="17"/>
        <v>1.3231283334460622</v>
      </c>
      <c r="AE66" s="30">
        <f t="shared" si="18"/>
        <v>75.809669260637648</v>
      </c>
      <c r="AF66" s="43">
        <f t="shared" si="70"/>
        <v>0.24317598651732308</v>
      </c>
      <c r="AG66" s="45">
        <f t="shared" si="43"/>
        <v>43105</v>
      </c>
      <c r="AH66" s="42">
        <f t="shared" si="44"/>
        <v>15</v>
      </c>
      <c r="AI66" s="45">
        <f t="shared" si="45"/>
        <v>43105</v>
      </c>
      <c r="AJ66" s="30">
        <f t="shared" si="0"/>
        <v>14.774950069543181</v>
      </c>
      <c r="AK66" s="30">
        <f t="shared" si="1"/>
        <v>-58.431497577851651</v>
      </c>
      <c r="AL66" s="42"/>
      <c r="AM66" s="42"/>
      <c r="AO66" s="30">
        <f t="shared" si="46"/>
        <v>40</v>
      </c>
      <c r="AP66" s="30">
        <f t="shared" si="81"/>
        <v>3.4557519189487755</v>
      </c>
      <c r="AQ66" s="30">
        <f t="shared" si="19"/>
        <v>-38.042260651806103</v>
      </c>
      <c r="AR66" s="30">
        <f t="shared" si="20"/>
        <v>-12.360679774998008</v>
      </c>
      <c r="AS66" s="30"/>
      <c r="AT66" s="30">
        <f t="shared" si="48"/>
        <v>26.225149163881511</v>
      </c>
      <c r="AU66" s="30">
        <f t="shared" si="49"/>
        <v>3.4557519189487755</v>
      </c>
      <c r="AV66" s="30">
        <f t="shared" si="21"/>
        <v>-24.941599003121883</v>
      </c>
      <c r="AW66" s="30">
        <f t="shared" si="22"/>
        <v>-8.1040167716574043</v>
      </c>
      <c r="AX66" s="30"/>
      <c r="AY66" s="30">
        <f t="shared" si="50"/>
        <v>61.010139160756196</v>
      </c>
      <c r="AZ66" s="30">
        <f t="shared" si="51"/>
        <v>3.4557519189487755</v>
      </c>
      <c r="BA66" s="30">
        <f t="shared" si="23"/>
        <v>-58.024090408911256</v>
      </c>
      <c r="BB66" s="30">
        <f t="shared" si="24"/>
        <v>-18.853169829854327</v>
      </c>
      <c r="BC66" s="30"/>
      <c r="BD66" s="30">
        <f t="shared" si="52"/>
        <v>0.42498554331150196</v>
      </c>
      <c r="BE66" s="30">
        <f t="shared" si="53"/>
        <v>3.4557519189487755</v>
      </c>
      <c r="BF66" s="30">
        <f t="shared" si="25"/>
        <v>-0.40418527029763979</v>
      </c>
      <c r="BG66" s="30">
        <f t="shared" si="26"/>
        <v>18.522708009367971</v>
      </c>
      <c r="BH66" s="30"/>
      <c r="BI66" s="30">
        <f t="shared" si="54"/>
        <v>4.2676006984684678</v>
      </c>
      <c r="BJ66" s="30">
        <f t="shared" si="55"/>
        <v>3.4557519189487755</v>
      </c>
      <c r="BK66" s="30">
        <f t="shared" si="27"/>
        <v>-4.0587294532241813</v>
      </c>
      <c r="BL66" s="30">
        <f t="shared" si="28"/>
        <v>17.507648928083398</v>
      </c>
      <c r="BM66" s="30"/>
      <c r="BN66" s="30">
        <f t="shared" si="56"/>
        <v>13.2554530093763</v>
      </c>
      <c r="BO66" s="30">
        <f t="shared" si="57"/>
        <v>3.4557519189487755</v>
      </c>
      <c r="BP66" s="30">
        <f t="shared" si="29"/>
        <v>-12.606684961011521</v>
      </c>
      <c r="BQ66" s="30">
        <f t="shared" si="30"/>
        <v>16.212371989679042</v>
      </c>
      <c r="BR66" s="30"/>
      <c r="BS66" s="30">
        <f t="shared" si="58"/>
        <v>23.835071851884191</v>
      </c>
      <c r="BT66" s="30">
        <f t="shared" si="59"/>
        <v>3.4557519189487755</v>
      </c>
      <c r="BU66" s="30">
        <f t="shared" si="31"/>
        <v>-22.668500401097631</v>
      </c>
      <c r="BV66" s="30">
        <f t="shared" si="32"/>
        <v>16.46962958750396</v>
      </c>
      <c r="BW66" s="30"/>
      <c r="BX66" s="30">
        <f t="shared" si="60"/>
        <v>38.167555765546837</v>
      </c>
      <c r="BY66" s="30">
        <f t="shared" si="61"/>
        <v>3.4557519189487755</v>
      </c>
      <c r="BZ66" s="30">
        <f t="shared" si="33"/>
        <v>-36.299502621881942</v>
      </c>
      <c r="CA66" s="30">
        <f t="shared" si="34"/>
        <v>19.320053171900653</v>
      </c>
      <c r="CB66" s="30">
        <f t="shared" si="84"/>
        <v>-36.299502621881942</v>
      </c>
      <c r="CC66" s="30">
        <f t="shared" si="85"/>
        <v>19.320053171900653</v>
      </c>
      <c r="CD66" s="30"/>
      <c r="CE66" s="30">
        <f t="shared" si="62"/>
        <v>62.228953074416481</v>
      </c>
      <c r="CF66" s="30">
        <f t="shared" si="63"/>
        <v>3.4557519189487755</v>
      </c>
      <c r="CG66" s="30">
        <f t="shared" si="35"/>
        <v>-59.183251323649067</v>
      </c>
      <c r="CH66" s="30">
        <f t="shared" si="36"/>
        <v>28.440339661612391</v>
      </c>
      <c r="CI66" s="30"/>
      <c r="CJ66" s="30"/>
      <c r="CK66" s="30"/>
      <c r="CL66" s="30">
        <f t="shared" si="64"/>
        <v>73.906548693874896</v>
      </c>
      <c r="CM66" s="30">
        <f t="shared" si="65"/>
        <v>3.4557519189487755</v>
      </c>
      <c r="CN66" s="30">
        <f t="shared" si="37"/>
        <v>-70.289304732194722</v>
      </c>
      <c r="CO66" s="30">
        <f t="shared" si="38"/>
        <v>34.089176503483586</v>
      </c>
      <c r="CP66" s="30" t="str">
        <f t="shared" si="82"/>
        <v/>
      </c>
      <c r="CQ66" s="30" t="str">
        <f t="shared" si="83"/>
        <v/>
      </c>
    </row>
    <row r="67" spans="15:95" x14ac:dyDescent="0.25">
      <c r="O67" s="30">
        <f t="shared" si="40"/>
        <v>43.617644162318854</v>
      </c>
      <c r="P67" s="12">
        <f t="shared" si="41"/>
        <v>-1.9226547039969564</v>
      </c>
      <c r="Q67" s="30">
        <f t="shared" si="6"/>
        <v>-110.16000000000018</v>
      </c>
      <c r="R67" s="47">
        <f t="shared" si="7"/>
        <v>-15.032512386087598</v>
      </c>
      <c r="S67" s="47">
        <f t="shared" si="8"/>
        <v>-58.33785436470486</v>
      </c>
      <c r="T67" s="47">
        <f t="shared" si="9"/>
        <v>60.243519821764991</v>
      </c>
      <c r="U67" s="12">
        <f t="shared" si="42"/>
        <v>-1.3186023656421808</v>
      </c>
      <c r="V67" s="51">
        <f t="shared" si="10"/>
        <v>-1.3186023656421808</v>
      </c>
      <c r="W67" s="47">
        <f t="shared" si="11"/>
        <v>-1.3186023656421808</v>
      </c>
      <c r="X67" s="51">
        <f t="shared" si="12"/>
        <v>4.9645829415374054</v>
      </c>
      <c r="Y67" s="51">
        <f t="shared" si="13"/>
        <v>4.97</v>
      </c>
      <c r="Z67" s="47">
        <f t="shared" si="14"/>
        <v>15.032512386087596</v>
      </c>
      <c r="AA67" s="47">
        <f t="shared" si="15"/>
        <v>-58.337854364704867</v>
      </c>
      <c r="AB67" s="47">
        <f t="shared" si="16"/>
        <v>60.243519821764991</v>
      </c>
      <c r="AC67" s="51"/>
      <c r="AD67" s="12">
        <f t="shared" si="17"/>
        <v>1.3186023656421808</v>
      </c>
      <c r="AE67" s="30">
        <f t="shared" si="18"/>
        <v>75.550350407263153</v>
      </c>
      <c r="AF67" s="43">
        <f t="shared" si="70"/>
        <v>0.24770195432120445</v>
      </c>
      <c r="AG67" s="45">
        <f t="shared" si="43"/>
        <v>43105</v>
      </c>
      <c r="AH67" s="42">
        <f t="shared" si="44"/>
        <v>15</v>
      </c>
      <c r="AI67" s="45">
        <f t="shared" si="45"/>
        <v>43105</v>
      </c>
      <c r="AJ67" s="30">
        <f t="shared" si="0"/>
        <v>15.032512386087596</v>
      </c>
      <c r="AK67" s="30">
        <f t="shared" si="1"/>
        <v>-58.337854364704867</v>
      </c>
      <c r="AL67" s="42"/>
      <c r="AM67" s="42"/>
      <c r="AO67" s="30">
        <f t="shared" si="46"/>
        <v>40</v>
      </c>
      <c r="AP67" s="30">
        <f t="shared" si="81"/>
        <v>3.5185837720205715</v>
      </c>
      <c r="AQ67" s="30">
        <f t="shared" si="19"/>
        <v>-37.191059435530008</v>
      </c>
      <c r="AR67" s="30">
        <f t="shared" si="20"/>
        <v>-14.724982107387232</v>
      </c>
      <c r="AS67" s="30"/>
      <c r="AT67" s="30">
        <f t="shared" si="48"/>
        <v>26.225149163881511</v>
      </c>
      <c r="AU67" s="30">
        <f t="shared" si="49"/>
        <v>3.5185837720205715</v>
      </c>
      <c r="AV67" s="30">
        <f t="shared" si="21"/>
        <v>-24.383527031488935</v>
      </c>
      <c r="AW67" s="30">
        <f t="shared" si="22"/>
        <v>-9.6541213050429118</v>
      </c>
      <c r="AX67" s="30"/>
      <c r="AY67" s="30">
        <f t="shared" si="50"/>
        <v>61.010139160756196</v>
      </c>
      <c r="AZ67" s="30">
        <f t="shared" si="51"/>
        <v>3.5185837720205715</v>
      </c>
      <c r="BA67" s="30">
        <f t="shared" si="23"/>
        <v>-56.72579279244102</v>
      </c>
      <c r="BB67" s="30">
        <f t="shared" si="24"/>
        <v>-22.4593301877835</v>
      </c>
      <c r="BC67" s="30"/>
      <c r="BD67" s="30">
        <f t="shared" si="52"/>
        <v>0.42498554331150196</v>
      </c>
      <c r="BE67" s="30">
        <f t="shared" si="53"/>
        <v>3.5185837720205715</v>
      </c>
      <c r="BF67" s="30">
        <f t="shared" si="25"/>
        <v>-0.39514156501347708</v>
      </c>
      <c r="BG67" s="30">
        <f t="shared" si="26"/>
        <v>18.497588151585894</v>
      </c>
      <c r="BH67" s="30"/>
      <c r="BI67" s="30">
        <f t="shared" si="54"/>
        <v>4.2676006984684678</v>
      </c>
      <c r="BJ67" s="30">
        <f t="shared" si="55"/>
        <v>3.5185837720205715</v>
      </c>
      <c r="BK67" s="30">
        <f t="shared" si="27"/>
        <v>-3.9679147805962542</v>
      </c>
      <c r="BL67" s="30">
        <f t="shared" si="28"/>
        <v>17.255401470956027</v>
      </c>
      <c r="BM67" s="30"/>
      <c r="BN67" s="30">
        <f t="shared" si="56"/>
        <v>13.2554530093763</v>
      </c>
      <c r="BO67" s="30">
        <f t="shared" si="57"/>
        <v>3.5185837720205715</v>
      </c>
      <c r="BP67" s="30">
        <f t="shared" si="29"/>
        <v>-12.324608517914728</v>
      </c>
      <c r="BQ67" s="30">
        <f t="shared" si="30"/>
        <v>15.428874528005441</v>
      </c>
      <c r="BR67" s="30"/>
      <c r="BS67" s="30">
        <f t="shared" si="58"/>
        <v>23.835071851884191</v>
      </c>
      <c r="BT67" s="30">
        <f t="shared" si="59"/>
        <v>3.5185837720205715</v>
      </c>
      <c r="BU67" s="30">
        <f t="shared" si="31"/>
        <v>-22.161289347338833</v>
      </c>
      <c r="BV67" s="30">
        <f t="shared" si="32"/>
        <v>15.060796688202096</v>
      </c>
      <c r="BW67" s="30"/>
      <c r="BX67" s="30">
        <f t="shared" si="60"/>
        <v>38.167555765546837</v>
      </c>
      <c r="BY67" s="30">
        <f t="shared" si="61"/>
        <v>3.5185837720205715</v>
      </c>
      <c r="BZ67" s="30">
        <f t="shared" si="33"/>
        <v>-35.487295874633965</v>
      </c>
      <c r="CA67" s="30">
        <f t="shared" si="34"/>
        <v>17.064062143948696</v>
      </c>
      <c r="CB67" s="30">
        <f t="shared" si="84"/>
        <v>-35.487295874633965</v>
      </c>
      <c r="CC67" s="30">
        <f t="shared" si="85"/>
        <v>17.064062143948696</v>
      </c>
      <c r="CD67" s="30"/>
      <c r="CE67" s="30">
        <f t="shared" si="62"/>
        <v>62.228953074416481</v>
      </c>
      <c r="CF67" s="30">
        <f t="shared" si="63"/>
        <v>3.5185837720205715</v>
      </c>
      <c r="CG67" s="30">
        <f t="shared" si="35"/>
        <v>-57.859017310035782</v>
      </c>
      <c r="CH67" s="30">
        <f t="shared" si="36"/>
        <v>24.76213818921283</v>
      </c>
      <c r="CI67" s="30"/>
      <c r="CJ67" s="30"/>
      <c r="CK67" s="30"/>
      <c r="CL67" s="30">
        <f t="shared" si="64"/>
        <v>73.906548693874896</v>
      </c>
      <c r="CM67" s="30">
        <f t="shared" si="65"/>
        <v>3.5185837720205715</v>
      </c>
      <c r="CN67" s="30">
        <f t="shared" si="37"/>
        <v>-68.716571128719849</v>
      </c>
      <c r="CO67" s="30">
        <f t="shared" si="38"/>
        <v>29.720740867089436</v>
      </c>
      <c r="CP67" s="30" t="str">
        <f t="shared" si="82"/>
        <v/>
      </c>
      <c r="CQ67" s="30" t="str">
        <f t="shared" si="83"/>
        <v/>
      </c>
    </row>
    <row r="68" spans="15:95" x14ac:dyDescent="0.25">
      <c r="O68" s="30">
        <f t="shared" si="40"/>
        <v>43.617644162318854</v>
      </c>
      <c r="P68" s="12">
        <f t="shared" si="41"/>
        <v>-1.928937889304136</v>
      </c>
      <c r="Q68" s="30">
        <f t="shared" si="6"/>
        <v>-110.52000000000018</v>
      </c>
      <c r="R68" s="47">
        <f t="shared" si="7"/>
        <v>-15.289481244782799</v>
      </c>
      <c r="S68" s="47">
        <f t="shared" si="8"/>
        <v>-58.242594698879969</v>
      </c>
      <c r="T68" s="47">
        <f t="shared" si="9"/>
        <v>60.216011774216383</v>
      </c>
      <c r="U68" s="12">
        <f t="shared" si="42"/>
        <v>-1.3140751440219249</v>
      </c>
      <c r="V68" s="51">
        <f t="shared" si="10"/>
        <v>-1.3140751440219249</v>
      </c>
      <c r="W68" s="47">
        <f t="shared" si="11"/>
        <v>-1.3140751440219249</v>
      </c>
      <c r="X68" s="51">
        <f t="shared" si="12"/>
        <v>4.9691101631576613</v>
      </c>
      <c r="Y68" s="51">
        <f t="shared" si="13"/>
        <v>4.97</v>
      </c>
      <c r="Z68" s="47">
        <f t="shared" si="14"/>
        <v>15.289481244782801</v>
      </c>
      <c r="AA68" s="47">
        <f t="shared" si="15"/>
        <v>-58.242594698879969</v>
      </c>
      <c r="AB68" s="47">
        <f t="shared" si="16"/>
        <v>60.216011774216383</v>
      </c>
      <c r="AC68" s="51"/>
      <c r="AD68" s="12">
        <f t="shared" si="17"/>
        <v>1.3140751440219249</v>
      </c>
      <c r="AE68" s="30">
        <f t="shared" si="18"/>
        <v>75.290959715502112</v>
      </c>
      <c r="AF68" s="43">
        <f t="shared" si="70"/>
        <v>0.25222917594146033</v>
      </c>
      <c r="AG68" s="45">
        <f t="shared" si="43"/>
        <v>43105</v>
      </c>
      <c r="AH68" s="42">
        <f t="shared" si="44"/>
        <v>15</v>
      </c>
      <c r="AI68" s="45">
        <f t="shared" si="45"/>
        <v>43105</v>
      </c>
      <c r="AJ68" s="30">
        <f t="shared" si="0"/>
        <v>15.289481244782801</v>
      </c>
      <c r="AK68" s="30">
        <f t="shared" si="1"/>
        <v>-58.242594698879969</v>
      </c>
      <c r="AL68" s="42"/>
      <c r="AM68" s="42"/>
      <c r="AO68" s="30">
        <f t="shared" si="46"/>
        <v>40</v>
      </c>
      <c r="AP68" s="30">
        <f t="shared" si="81"/>
        <v>3.5814156250923674</v>
      </c>
      <c r="AQ68" s="30">
        <f t="shared" si="19"/>
        <v>-36.193082098640723</v>
      </c>
      <c r="AR68" s="30">
        <f t="shared" si="20"/>
        <v>-17.031171662603018</v>
      </c>
      <c r="AS68" s="30"/>
      <c r="AT68" s="30">
        <f t="shared" si="48"/>
        <v>26.225149163881511</v>
      </c>
      <c r="AU68" s="30">
        <f t="shared" si="49"/>
        <v>3.5814156250923674</v>
      </c>
      <c r="AV68" s="30">
        <f t="shared" si="21"/>
        <v>-23.729224418436569</v>
      </c>
      <c r="AW68" s="30">
        <f t="shared" si="22"/>
        <v>-11.166125432185902</v>
      </c>
      <c r="AX68" s="30"/>
      <c r="AY68" s="30">
        <f t="shared" si="50"/>
        <v>61.010139160756196</v>
      </c>
      <c r="AZ68" s="30">
        <f t="shared" si="51"/>
        <v>3.5814156250923674</v>
      </c>
      <c r="BA68" s="30">
        <f t="shared" si="23"/>
        <v>-55.203624387368613</v>
      </c>
      <c r="BB68" s="30">
        <f t="shared" si="24"/>
        <v>-25.976853830153441</v>
      </c>
      <c r="BC68" s="30"/>
      <c r="BD68" s="30">
        <f t="shared" si="52"/>
        <v>0.42498554331150196</v>
      </c>
      <c r="BE68" s="30">
        <f t="shared" si="53"/>
        <v>3.5814156250923674</v>
      </c>
      <c r="BF68" s="30">
        <f t="shared" si="25"/>
        <v>-0.38453841649521558</v>
      </c>
      <c r="BG68" s="30">
        <f t="shared" si="26"/>
        <v>18.473085721058325</v>
      </c>
      <c r="BH68" s="30"/>
      <c r="BI68" s="30">
        <f t="shared" si="54"/>
        <v>4.2676006984684678</v>
      </c>
      <c r="BJ68" s="30">
        <f t="shared" si="55"/>
        <v>3.5814156250923674</v>
      </c>
      <c r="BK68" s="30">
        <f t="shared" si="27"/>
        <v>-3.8614405610971438</v>
      </c>
      <c r="BL68" s="30">
        <f t="shared" si="28"/>
        <v>17.009354067040036</v>
      </c>
      <c r="BM68" s="30"/>
      <c r="BN68" s="30">
        <f t="shared" si="56"/>
        <v>13.2554530093763</v>
      </c>
      <c r="BO68" s="30">
        <f t="shared" si="57"/>
        <v>3.5814156250923674</v>
      </c>
      <c r="BP68" s="30">
        <f t="shared" si="29"/>
        <v>-11.993892475575768</v>
      </c>
      <c r="BQ68" s="30">
        <f t="shared" si="30"/>
        <v>14.664634846008507</v>
      </c>
      <c r="BR68" s="30"/>
      <c r="BS68" s="30">
        <f t="shared" si="58"/>
        <v>23.835071851884191</v>
      </c>
      <c r="BT68" s="30">
        <f t="shared" si="59"/>
        <v>3.5814156250923674</v>
      </c>
      <c r="BU68" s="30">
        <f t="shared" si="31"/>
        <v>-21.56661780905613</v>
      </c>
      <c r="BV68" s="30">
        <f t="shared" si="32"/>
        <v>13.686591844386268</v>
      </c>
      <c r="BW68" s="30"/>
      <c r="BX68" s="30">
        <f t="shared" si="60"/>
        <v>38.167555765546837</v>
      </c>
      <c r="BY68" s="30">
        <f t="shared" si="61"/>
        <v>3.5814156250923674</v>
      </c>
      <c r="BZ68" s="30">
        <f t="shared" si="33"/>
        <v>-34.53503698317212</v>
      </c>
      <c r="CA68" s="30">
        <f t="shared" si="34"/>
        <v>14.86352168258319</v>
      </c>
      <c r="CB68" s="30">
        <f t="shared" si="84"/>
        <v>-34.53503698317212</v>
      </c>
      <c r="CC68" s="30">
        <f t="shared" si="85"/>
        <v>14.86352168258319</v>
      </c>
      <c r="CD68" s="30"/>
      <c r="CE68" s="30">
        <f t="shared" si="62"/>
        <v>62.228953074416481</v>
      </c>
      <c r="CF68" s="30">
        <f t="shared" si="63"/>
        <v>3.5814156250923674</v>
      </c>
      <c r="CG68" s="30">
        <f t="shared" si="35"/>
        <v>-56.306440188370424</v>
      </c>
      <c r="CH68" s="30">
        <f t="shared" si="36"/>
        <v>21.174344148907014</v>
      </c>
      <c r="CI68" s="30">
        <f t="shared" ref="CI68:CI104" si="86">IF(CG68^2+CH68^2&lt;(1.01*$AY$8)^2,CG68,)</f>
        <v>-56.306440188370424</v>
      </c>
      <c r="CJ68" s="30">
        <f t="shared" ref="CJ68:CJ104" si="87">IF(CG68^2+CH68^2&lt;(1.01*$AY$8)^2,CH68,)</f>
        <v>21.174344148907014</v>
      </c>
      <c r="CK68" s="30"/>
      <c r="CL68" s="30">
        <f t="shared" si="64"/>
        <v>73.906548693874896</v>
      </c>
      <c r="CM68" s="30">
        <f t="shared" si="65"/>
        <v>3.5814156250923674</v>
      </c>
      <c r="CN68" s="30">
        <f t="shared" si="37"/>
        <v>-66.872644612615062</v>
      </c>
      <c r="CO68" s="30">
        <f t="shared" si="38"/>
        <v>25.459678100592903</v>
      </c>
      <c r="CP68" s="30" t="str">
        <f t="shared" si="82"/>
        <v/>
      </c>
      <c r="CQ68" s="30" t="str">
        <f t="shared" si="83"/>
        <v/>
      </c>
    </row>
    <row r="69" spans="15:95" x14ac:dyDescent="0.25">
      <c r="O69" s="30">
        <f t="shared" si="40"/>
        <v>43.617644162318854</v>
      </c>
      <c r="P69" s="12">
        <f t="shared" si="41"/>
        <v>-1.9352210746113157</v>
      </c>
      <c r="Q69" s="30">
        <f t="shared" si="6"/>
        <v>-110.88000000000018</v>
      </c>
      <c r="R69" s="47">
        <f t="shared" si="7"/>
        <v>-15.545846500938238</v>
      </c>
      <c r="S69" s="47">
        <f t="shared" si="8"/>
        <v>-58.145722341065493</v>
      </c>
      <c r="T69" s="47">
        <f t="shared" si="9"/>
        <v>60.188025137854588</v>
      </c>
      <c r="U69" s="12">
        <f t="shared" si="42"/>
        <v>-1.3095466448204456</v>
      </c>
      <c r="V69" s="51">
        <f t="shared" si="10"/>
        <v>-1.3095466448204456</v>
      </c>
      <c r="W69" s="47">
        <f t="shared" si="11"/>
        <v>-1.3095466448204456</v>
      </c>
      <c r="X69" s="51">
        <f t="shared" si="12"/>
        <v>4.9736386623591411</v>
      </c>
      <c r="Y69" s="51">
        <f t="shared" si="13"/>
        <v>4.9799999999999995</v>
      </c>
      <c r="Z69" s="47">
        <f t="shared" si="14"/>
        <v>15.545846500938243</v>
      </c>
      <c r="AA69" s="47">
        <f t="shared" si="15"/>
        <v>-58.145722341065486</v>
      </c>
      <c r="AB69" s="47">
        <f t="shared" si="16"/>
        <v>60.188025137854588</v>
      </c>
      <c r="AC69" s="51"/>
      <c r="AD69" s="12">
        <f t="shared" si="17"/>
        <v>1.3095466448204456</v>
      </c>
      <c r="AE69" s="30">
        <f t="shared" si="18"/>
        <v>75.031495823728974</v>
      </c>
      <c r="AF69" s="43">
        <f t="shared" si="70"/>
        <v>0.25675767514293968</v>
      </c>
      <c r="AG69" s="45">
        <f t="shared" si="43"/>
        <v>43105</v>
      </c>
      <c r="AH69" s="42">
        <f t="shared" si="44"/>
        <v>15</v>
      </c>
      <c r="AI69" s="45">
        <f t="shared" si="45"/>
        <v>43105</v>
      </c>
      <c r="AJ69" s="30">
        <f t="shared" si="0"/>
        <v>15.545846500938243</v>
      </c>
      <c r="AK69" s="30">
        <f t="shared" si="1"/>
        <v>-58.145722341065486</v>
      </c>
      <c r="AL69" s="42"/>
      <c r="AM69" s="42"/>
      <c r="AO69" s="30">
        <f t="shared" si="46"/>
        <v>40</v>
      </c>
      <c r="AP69" s="30">
        <f t="shared" si="81"/>
        <v>3.6442474781641634</v>
      </c>
      <c r="AQ69" s="30">
        <f t="shared" si="19"/>
        <v>-35.052267201754482</v>
      </c>
      <c r="AR69" s="30">
        <f t="shared" si="20"/>
        <v>-19.270146964068722</v>
      </c>
      <c r="AS69" s="30"/>
      <c r="AT69" s="30">
        <f t="shared" si="48"/>
        <v>26.225149163881511</v>
      </c>
      <c r="AU69" s="30">
        <f t="shared" si="49"/>
        <v>3.6442474781641634</v>
      </c>
      <c r="AV69" s="30">
        <f t="shared" si="21"/>
        <v>-22.981273397456071</v>
      </c>
      <c r="AW69" s="30">
        <f t="shared" si="22"/>
        <v>-12.634061963565518</v>
      </c>
      <c r="AX69" s="30"/>
      <c r="AY69" s="30">
        <f t="shared" si="50"/>
        <v>61.010139160756196</v>
      </c>
      <c r="AZ69" s="30">
        <f t="shared" si="51"/>
        <v>3.6442474781641634</v>
      </c>
      <c r="BA69" s="30">
        <f t="shared" si="23"/>
        <v>-53.463592496976275</v>
      </c>
      <c r="BB69" s="30">
        <f t="shared" si="24"/>
        <v>-29.39185869815141</v>
      </c>
      <c r="BC69" s="30"/>
      <c r="BD69" s="30">
        <f t="shared" si="52"/>
        <v>0.42498554331150196</v>
      </c>
      <c r="BE69" s="30">
        <f t="shared" si="53"/>
        <v>3.6442474781641634</v>
      </c>
      <c r="BF69" s="30">
        <f t="shared" si="25"/>
        <v>-0.37241767052593922</v>
      </c>
      <c r="BG69" s="30">
        <f t="shared" si="26"/>
        <v>18.449297417684466</v>
      </c>
      <c r="BH69" s="30"/>
      <c r="BI69" s="30">
        <f t="shared" si="54"/>
        <v>4.2676006984684678</v>
      </c>
      <c r="BJ69" s="30">
        <f t="shared" si="55"/>
        <v>3.6442474781641634</v>
      </c>
      <c r="BK69" s="30">
        <f t="shared" si="27"/>
        <v>-3.7397269998277696</v>
      </c>
      <c r="BL69" s="30">
        <f t="shared" si="28"/>
        <v>16.77047775303032</v>
      </c>
      <c r="BM69" s="30"/>
      <c r="BN69" s="30">
        <f t="shared" si="56"/>
        <v>13.2554530093763</v>
      </c>
      <c r="BO69" s="30">
        <f t="shared" si="57"/>
        <v>3.6442474781641634</v>
      </c>
      <c r="BP69" s="30">
        <f t="shared" si="29"/>
        <v>-11.615842019123965</v>
      </c>
      <c r="BQ69" s="30">
        <f t="shared" si="30"/>
        <v>13.922669048565188</v>
      </c>
      <c r="BR69" s="30"/>
      <c r="BS69" s="30">
        <f t="shared" si="58"/>
        <v>23.835071851884191</v>
      </c>
      <c r="BT69" s="30">
        <f t="shared" si="59"/>
        <v>3.6442474781641634</v>
      </c>
      <c r="BU69" s="30">
        <f t="shared" si="31"/>
        <v>-20.886832683131541</v>
      </c>
      <c r="BV69" s="30">
        <f t="shared" si="32"/>
        <v>12.35243841476054</v>
      </c>
      <c r="BW69" s="30"/>
      <c r="BX69" s="30">
        <f t="shared" si="60"/>
        <v>38.167555765546837</v>
      </c>
      <c r="BY69" s="30">
        <f t="shared" si="61"/>
        <v>3.6442474781641634</v>
      </c>
      <c r="BZ69" s="30">
        <f t="shared" si="33"/>
        <v>-33.446484078295313</v>
      </c>
      <c r="CA69" s="30">
        <f t="shared" si="34"/>
        <v>12.727116315673836</v>
      </c>
      <c r="CB69" s="30">
        <f t="shared" si="84"/>
        <v>-33.446484078295313</v>
      </c>
      <c r="CC69" s="30">
        <f t="shared" si="85"/>
        <v>12.727116315673836</v>
      </c>
      <c r="CD69" s="30"/>
      <c r="CE69" s="30">
        <f t="shared" si="62"/>
        <v>62.228953074416481</v>
      </c>
      <c r="CF69" s="30">
        <f t="shared" si="63"/>
        <v>3.6442474781641634</v>
      </c>
      <c r="CG69" s="30">
        <f t="shared" si="35"/>
        <v>-54.531647271247188</v>
      </c>
      <c r="CH69" s="30">
        <f t="shared" si="36"/>
        <v>17.691116924664843</v>
      </c>
      <c r="CI69" s="30">
        <f t="shared" si="86"/>
        <v>-54.531647271247188</v>
      </c>
      <c r="CJ69" s="30">
        <f t="shared" si="87"/>
        <v>17.691116924664843</v>
      </c>
      <c r="CK69" s="30"/>
      <c r="CL69" s="30">
        <f t="shared" si="64"/>
        <v>73.906548693874896</v>
      </c>
      <c r="CM69" s="30">
        <f t="shared" si="65"/>
        <v>3.6442474781641634</v>
      </c>
      <c r="CN69" s="30">
        <f t="shared" si="37"/>
        <v>-64.764802319429535</v>
      </c>
      <c r="CO69" s="30">
        <f t="shared" si="38"/>
        <v>21.322804672038941</v>
      </c>
      <c r="CP69" s="30" t="str">
        <f t="shared" si="82"/>
        <v/>
      </c>
      <c r="CQ69" s="30" t="str">
        <f t="shared" si="83"/>
        <v/>
      </c>
    </row>
    <row r="70" spans="15:95" x14ac:dyDescent="0.25">
      <c r="O70" s="30">
        <f t="shared" si="40"/>
        <v>43.617644162318854</v>
      </c>
      <c r="P70" s="12">
        <f t="shared" si="41"/>
        <v>-1.9415042599184953</v>
      </c>
      <c r="Q70" s="30">
        <f t="shared" si="6"/>
        <v>-111.24000000000018</v>
      </c>
      <c r="R70" s="47">
        <f t="shared" si="7"/>
        <v>-15.801598033692574</v>
      </c>
      <c r="S70" s="47">
        <f t="shared" si="8"/>
        <v>-58.047241115616217</v>
      </c>
      <c r="T70" s="47">
        <f t="shared" si="9"/>
        <v>60.159560350395537</v>
      </c>
      <c r="U70" s="12">
        <f t="shared" si="42"/>
        <v>-1.3050168441982253</v>
      </c>
      <c r="V70" s="51">
        <f t="shared" si="10"/>
        <v>-1.3050168441982253</v>
      </c>
      <c r="W70" s="47">
        <f t="shared" si="11"/>
        <v>-1.3050168441982253</v>
      </c>
      <c r="X70" s="51">
        <f t="shared" si="12"/>
        <v>4.978168462981361</v>
      </c>
      <c r="Y70" s="51">
        <f t="shared" si="13"/>
        <v>4.9799999999999995</v>
      </c>
      <c r="Z70" s="47">
        <f t="shared" si="14"/>
        <v>15.80159803369258</v>
      </c>
      <c r="AA70" s="47">
        <f t="shared" si="15"/>
        <v>-58.047241115616217</v>
      </c>
      <c r="AB70" s="47">
        <f t="shared" si="16"/>
        <v>60.159560350395537</v>
      </c>
      <c r="AC70" s="51"/>
      <c r="AD70" s="12">
        <f t="shared" si="17"/>
        <v>1.3050168441982253</v>
      </c>
      <c r="AE70" s="30">
        <f t="shared" si="18"/>
        <v>74.771957366040027</v>
      </c>
      <c r="AF70" s="43">
        <f t="shared" si="70"/>
        <v>0.26128747576515998</v>
      </c>
      <c r="AG70" s="45">
        <f t="shared" si="43"/>
        <v>43106</v>
      </c>
      <c r="AH70" s="42">
        <f t="shared" si="44"/>
        <v>16</v>
      </c>
      <c r="AI70" s="45">
        <f t="shared" si="45"/>
        <v>43106</v>
      </c>
      <c r="AJ70" s="30">
        <f t="shared" si="0"/>
        <v>15.80159803369258</v>
      </c>
      <c r="AK70" s="30">
        <f t="shared" si="1"/>
        <v>-58.047241115616217</v>
      </c>
      <c r="AL70" s="42"/>
      <c r="AM70" s="42"/>
      <c r="AO70" s="30">
        <f t="shared" si="46"/>
        <v>40</v>
      </c>
      <c r="AP70" s="30">
        <f t="shared" si="81"/>
        <v>3.7070793312359593</v>
      </c>
      <c r="AQ70" s="30">
        <f t="shared" si="19"/>
        <v>-33.773117020080534</v>
      </c>
      <c r="AR70" s="30">
        <f t="shared" si="20"/>
        <v>-21.433071799159976</v>
      </c>
      <c r="AS70" s="30"/>
      <c r="AT70" s="30">
        <f t="shared" si="48"/>
        <v>26.225149163881511</v>
      </c>
      <c r="AU70" s="30">
        <f t="shared" si="49"/>
        <v>3.7070793312359593</v>
      </c>
      <c r="AV70" s="30">
        <f t="shared" si="21"/>
        <v>-22.142625789520935</v>
      </c>
      <c r="AW70" s="30">
        <f t="shared" si="22"/>
        <v>-14.052137624328816</v>
      </c>
      <c r="AX70" s="30"/>
      <c r="AY70" s="30">
        <f t="shared" si="50"/>
        <v>61.010139160756196</v>
      </c>
      <c r="AZ70" s="30">
        <f t="shared" si="51"/>
        <v>3.7070793312359593</v>
      </c>
      <c r="BA70" s="30">
        <f t="shared" si="23"/>
        <v>-51.512564232190421</v>
      </c>
      <c r="BB70" s="30">
        <f t="shared" si="24"/>
        <v>-32.690867327730736</v>
      </c>
      <c r="BC70" s="30"/>
      <c r="BD70" s="30">
        <f t="shared" si="52"/>
        <v>0.42498554331150196</v>
      </c>
      <c r="BE70" s="30">
        <f t="shared" si="53"/>
        <v>3.7070793312359593</v>
      </c>
      <c r="BF70" s="30">
        <f t="shared" si="25"/>
        <v>-0.35882716215254645</v>
      </c>
      <c r="BG70" s="30">
        <f t="shared" si="26"/>
        <v>18.426317123029886</v>
      </c>
      <c r="BH70" s="30"/>
      <c r="BI70" s="30">
        <f t="shared" si="54"/>
        <v>4.2676006984684678</v>
      </c>
      <c r="BJ70" s="30">
        <f t="shared" si="55"/>
        <v>3.7070793312359593</v>
      </c>
      <c r="BK70" s="30">
        <f t="shared" si="27"/>
        <v>-3.6032544446088246</v>
      </c>
      <c r="BL70" s="30">
        <f t="shared" si="28"/>
        <v>16.539715264606063</v>
      </c>
      <c r="BM70" s="30"/>
      <c r="BN70" s="30">
        <f t="shared" si="56"/>
        <v>13.2554530093763</v>
      </c>
      <c r="BO70" s="30">
        <f t="shared" si="57"/>
        <v>3.7070793312359593</v>
      </c>
      <c r="BP70" s="30">
        <f t="shared" si="29"/>
        <v>-11.19194914099611</v>
      </c>
      <c r="BQ70" s="30">
        <f t="shared" si="30"/>
        <v>13.20590533570606</v>
      </c>
      <c r="BR70" s="30"/>
      <c r="BS70" s="30">
        <f t="shared" si="58"/>
        <v>23.835071851884191</v>
      </c>
      <c r="BT70" s="30">
        <f t="shared" si="59"/>
        <v>3.7070793312359593</v>
      </c>
      <c r="BU70" s="30">
        <f t="shared" si="31"/>
        <v>-20.124616770892811</v>
      </c>
      <c r="BV70" s="30">
        <f t="shared" si="32"/>
        <v>11.06360169339492</v>
      </c>
      <c r="BW70" s="30"/>
      <c r="BX70" s="30">
        <f t="shared" si="60"/>
        <v>38.167555765546837</v>
      </c>
      <c r="BY70" s="30">
        <f t="shared" si="61"/>
        <v>3.7070793312359593</v>
      </c>
      <c r="BZ70" s="30">
        <f t="shared" si="33"/>
        <v>-32.225933181006567</v>
      </c>
      <c r="CA70" s="30">
        <f t="shared" si="34"/>
        <v>10.663277459173045</v>
      </c>
      <c r="CB70" s="30">
        <f t="shared" si="84"/>
        <v>-32.225933181006567</v>
      </c>
      <c r="CC70" s="30">
        <f t="shared" si="85"/>
        <v>10.663277459173045</v>
      </c>
      <c r="CD70" s="30"/>
      <c r="CE70" s="30">
        <f t="shared" si="62"/>
        <v>62.228953074416481</v>
      </c>
      <c r="CF70" s="30">
        <f t="shared" si="63"/>
        <v>3.7070793312359593</v>
      </c>
      <c r="CG70" s="30">
        <f t="shared" si="35"/>
        <v>-52.541642855484199</v>
      </c>
      <c r="CH70" s="30">
        <f t="shared" si="36"/>
        <v>14.326203223005251</v>
      </c>
      <c r="CI70" s="30">
        <f t="shared" si="86"/>
        <v>-52.541642855484199</v>
      </c>
      <c r="CJ70" s="30">
        <f t="shared" si="87"/>
        <v>14.326203223005251</v>
      </c>
      <c r="CK70" s="30"/>
      <c r="CL70" s="30">
        <f t="shared" si="64"/>
        <v>73.906548693874896</v>
      </c>
      <c r="CM70" s="30">
        <f t="shared" si="65"/>
        <v>3.7070793312359593</v>
      </c>
      <c r="CN70" s="30">
        <f t="shared" si="37"/>
        <v>-62.401362939712925</v>
      </c>
      <c r="CO70" s="30">
        <f t="shared" si="38"/>
        <v>17.326446930892367</v>
      </c>
      <c r="CP70" s="30" t="str">
        <f t="shared" si="82"/>
        <v/>
      </c>
      <c r="CQ70" s="30" t="str">
        <f t="shared" si="83"/>
        <v/>
      </c>
    </row>
    <row r="71" spans="15:95" x14ac:dyDescent="0.25">
      <c r="O71" s="30">
        <f t="shared" si="40"/>
        <v>43.617644162318854</v>
      </c>
      <c r="P71" s="12">
        <f t="shared" si="41"/>
        <v>-1.9477874452256749</v>
      </c>
      <c r="Q71" s="30">
        <f t="shared" si="6"/>
        <v>-111.60000000000018</v>
      </c>
      <c r="R71" s="47">
        <f t="shared" si="7"/>
        <v>-16.05672574641321</v>
      </c>
      <c r="S71" s="47">
        <f t="shared" si="8"/>
        <v>-57.947154910402318</v>
      </c>
      <c r="T71" s="47">
        <f t="shared" si="9"/>
        <v>60.130617857341967</v>
      </c>
      <c r="U71" s="12">
        <f t="shared" si="42"/>
        <v>-1.3004857182396228</v>
      </c>
      <c r="V71" s="51">
        <f t="shared" si="10"/>
        <v>-1.3004857182396228</v>
      </c>
      <c r="W71" s="47">
        <f t="shared" si="11"/>
        <v>-1.3004857182396228</v>
      </c>
      <c r="X71" s="51">
        <f t="shared" si="12"/>
        <v>4.9826995889399637</v>
      </c>
      <c r="Y71" s="51">
        <f t="shared" si="13"/>
        <v>4.99</v>
      </c>
      <c r="Z71" s="47">
        <f t="shared" si="14"/>
        <v>16.056725746413214</v>
      </c>
      <c r="AA71" s="47">
        <f t="shared" si="15"/>
        <v>-57.947154910402318</v>
      </c>
      <c r="AB71" s="47">
        <f t="shared" si="16"/>
        <v>60.130617857341967</v>
      </c>
      <c r="AC71" s="51"/>
      <c r="AD71" s="12">
        <f t="shared" si="17"/>
        <v>1.3004857182396228</v>
      </c>
      <c r="AE71" s="30">
        <f t="shared" si="18"/>
        <v>74.512342972169932</v>
      </c>
      <c r="AF71" s="43">
        <f t="shared" si="70"/>
        <v>0.26581860172376248</v>
      </c>
      <c r="AG71" s="45">
        <f t="shared" si="43"/>
        <v>43106</v>
      </c>
      <c r="AH71" s="42">
        <f t="shared" si="44"/>
        <v>16</v>
      </c>
      <c r="AI71" s="45">
        <f t="shared" si="45"/>
        <v>43106</v>
      </c>
      <c r="AJ71" s="30">
        <f t="shared" si="0"/>
        <v>16.056725746413214</v>
      </c>
      <c r="AK71" s="30">
        <f t="shared" si="1"/>
        <v>-57.947154910402318</v>
      </c>
      <c r="AL71" s="42"/>
      <c r="AM71" s="42"/>
      <c r="AO71" s="30">
        <f t="shared" si="46"/>
        <v>40</v>
      </c>
      <c r="AP71" s="30">
        <f t="shared" si="81"/>
        <v>3.7699111843077553</v>
      </c>
      <c r="AQ71" s="30">
        <f t="shared" si="19"/>
        <v>-32.36067977499782</v>
      </c>
      <c r="AR71" s="30">
        <f t="shared" si="20"/>
        <v>-23.511410091699037</v>
      </c>
      <c r="AS71" s="30"/>
      <c r="AT71" s="30">
        <f t="shared" si="48"/>
        <v>26.225149163881511</v>
      </c>
      <c r="AU71" s="30">
        <f t="shared" si="49"/>
        <v>3.7699111843077553</v>
      </c>
      <c r="AV71" s="30">
        <f t="shared" si="21"/>
        <v>-21.216591353598034</v>
      </c>
      <c r="AW71" s="30">
        <f t="shared" si="22"/>
        <v>-15.414755917699908</v>
      </c>
      <c r="AX71" s="30"/>
      <c r="AY71" s="30">
        <f t="shared" si="50"/>
        <v>61.010139160756196</v>
      </c>
      <c r="AZ71" s="30">
        <f t="shared" si="51"/>
        <v>3.7699111843077553</v>
      </c>
      <c r="BA71" s="30">
        <f t="shared" si="23"/>
        <v>-49.358239410232137</v>
      </c>
      <c r="BB71" s="30">
        <f t="shared" si="24"/>
        <v>-35.860860039004145</v>
      </c>
      <c r="BC71" s="30"/>
      <c r="BD71" s="30">
        <f t="shared" si="52"/>
        <v>0.42498554331150196</v>
      </c>
      <c r="BE71" s="30">
        <f t="shared" si="53"/>
        <v>3.7699111843077553</v>
      </c>
      <c r="BF71" s="30">
        <f t="shared" si="25"/>
        <v>-0.34382052690267451</v>
      </c>
      <c r="BG71" s="30">
        <f t="shared" si="26"/>
        <v>18.404235529818891</v>
      </c>
      <c r="BH71" s="30"/>
      <c r="BI71" s="30">
        <f t="shared" si="54"/>
        <v>4.2676006984684678</v>
      </c>
      <c r="BJ71" s="30">
        <f t="shared" si="55"/>
        <v>3.7699111843077553</v>
      </c>
      <c r="BK71" s="30">
        <f t="shared" si="27"/>
        <v>-3.4525614902673776</v>
      </c>
      <c r="BL71" s="30">
        <f t="shared" si="28"/>
        <v>16.317977315883727</v>
      </c>
      <c r="BM71" s="30"/>
      <c r="BN71" s="30">
        <f t="shared" si="56"/>
        <v>13.2554530093763</v>
      </c>
      <c r="BO71" s="30">
        <f t="shared" si="57"/>
        <v>3.7699111843077553</v>
      </c>
      <c r="BP71" s="30">
        <f t="shared" si="29"/>
        <v>-10.72388675272394</v>
      </c>
      <c r="BQ71" s="30">
        <f t="shared" si="30"/>
        <v>12.517172446347589</v>
      </c>
      <c r="BR71" s="30"/>
      <c r="BS71" s="30">
        <f t="shared" si="58"/>
        <v>23.835071851884191</v>
      </c>
      <c r="BT71" s="30">
        <f t="shared" si="59"/>
        <v>3.7699111843077553</v>
      </c>
      <c r="BU71" s="30">
        <f t="shared" si="31"/>
        <v>-19.282978190322215</v>
      </c>
      <c r="BV71" s="30">
        <f t="shared" si="32"/>
        <v>9.8251681300151503</v>
      </c>
      <c r="BW71" s="30"/>
      <c r="BX71" s="30">
        <f t="shared" si="60"/>
        <v>38.167555765546837</v>
      </c>
      <c r="BY71" s="30">
        <f t="shared" si="61"/>
        <v>3.7699111843077553</v>
      </c>
      <c r="BZ71" s="30">
        <f t="shared" si="33"/>
        <v>-30.878201248080821</v>
      </c>
      <c r="CA71" s="30">
        <f t="shared" si="34"/>
        <v>8.6801501421691469</v>
      </c>
      <c r="CB71" s="30">
        <f t="shared" si="84"/>
        <v>-30.878201248080821</v>
      </c>
      <c r="CC71" s="30">
        <f t="shared" si="85"/>
        <v>8.6801501421691469</v>
      </c>
      <c r="CD71" s="30"/>
      <c r="CE71" s="30">
        <f t="shared" si="62"/>
        <v>62.228953074416481</v>
      </c>
      <c r="CF71" s="30">
        <f t="shared" si="63"/>
        <v>3.7699111843077553</v>
      </c>
      <c r="CG71" s="30">
        <f t="shared" si="35"/>
        <v>-50.344280579363939</v>
      </c>
      <c r="CH71" s="30">
        <f t="shared" si="36"/>
        <v>11.092882821025853</v>
      </c>
      <c r="CI71" s="30">
        <f t="shared" si="86"/>
        <v>-50.344280579363939</v>
      </c>
      <c r="CJ71" s="30">
        <f t="shared" si="87"/>
        <v>11.092882821025853</v>
      </c>
      <c r="CK71" s="30"/>
      <c r="CL71" s="30">
        <f t="shared" si="64"/>
        <v>73.906548693874896</v>
      </c>
      <c r="CM71" s="30">
        <f t="shared" si="65"/>
        <v>3.7699111843077553</v>
      </c>
      <c r="CN71" s="30">
        <f t="shared" si="37"/>
        <v>-59.791653888944218</v>
      </c>
      <c r="CO71" s="30">
        <f t="shared" si="38"/>
        <v>13.486376675395299</v>
      </c>
      <c r="CP71" s="30">
        <f t="shared" ref="CP71:CP101" si="88">IF(CN71^2+CO71^2&lt;(1.01*$AY$8)^2,CN71,)</f>
        <v>-59.791653888944218</v>
      </c>
      <c r="CQ71" s="30">
        <f t="shared" ref="CQ71:CQ101" si="89">IF(CN71^2+CO71^2&lt;(1.01*$AY$8)^2,CO71,)</f>
        <v>13.486376675395299</v>
      </c>
    </row>
    <row r="72" spans="15:95" x14ac:dyDescent="0.25">
      <c r="O72" s="30">
        <f t="shared" si="40"/>
        <v>43.617644162318854</v>
      </c>
      <c r="P72" s="12">
        <f t="shared" si="41"/>
        <v>-1.9540706305328546</v>
      </c>
      <c r="Q72" s="30">
        <f t="shared" si="6"/>
        <v>-111.96000000000018</v>
      </c>
      <c r="R72" s="47">
        <f t="shared" si="7"/>
        <v>-16.311219567094895</v>
      </c>
      <c r="S72" s="47">
        <f t="shared" si="8"/>
        <v>-57.845467676655794</v>
      </c>
      <c r="T72" s="47">
        <f t="shared" si="9"/>
        <v>60.101198111992822</v>
      </c>
      <c r="U72" s="12">
        <f t="shared" si="42"/>
        <v>-1.2959532429514091</v>
      </c>
      <c r="V72" s="51">
        <f t="shared" si="10"/>
        <v>-1.2959532429514091</v>
      </c>
      <c r="W72" s="47">
        <f t="shared" si="11"/>
        <v>-1.2959532429514091</v>
      </c>
      <c r="X72" s="51">
        <f t="shared" si="12"/>
        <v>4.9872320642281771</v>
      </c>
      <c r="Y72" s="51">
        <f t="shared" si="13"/>
        <v>4.99</v>
      </c>
      <c r="Z72" s="47">
        <f t="shared" si="14"/>
        <v>16.311219567094895</v>
      </c>
      <c r="AA72" s="47">
        <f t="shared" si="15"/>
        <v>-57.845467676655794</v>
      </c>
      <c r="AB72" s="47">
        <f t="shared" si="16"/>
        <v>60.101198111992822</v>
      </c>
      <c r="AC72" s="51"/>
      <c r="AD72" s="12">
        <f t="shared" si="17"/>
        <v>1.2959532429514091</v>
      </c>
      <c r="AE72" s="30">
        <f t="shared" si="18"/>
        <v>74.252651267407956</v>
      </c>
      <c r="AF72" s="43">
        <f t="shared" si="70"/>
        <v>0.27035107701197614</v>
      </c>
      <c r="AG72" s="45">
        <f t="shared" si="43"/>
        <v>43106</v>
      </c>
      <c r="AH72" s="42">
        <f t="shared" si="44"/>
        <v>16</v>
      </c>
      <c r="AI72" s="45">
        <f t="shared" si="45"/>
        <v>43106</v>
      </c>
      <c r="AJ72" s="30">
        <f t="shared" si="0"/>
        <v>16.311219567094895</v>
      </c>
      <c r="AK72" s="30">
        <f t="shared" si="1"/>
        <v>-57.845467676655794</v>
      </c>
      <c r="AL72" s="42"/>
      <c r="AM72" s="42"/>
      <c r="AO72" s="30">
        <f t="shared" si="46"/>
        <v>40</v>
      </c>
      <c r="AP72" s="30">
        <f t="shared" si="81"/>
        <v>3.8327430373795512</v>
      </c>
      <c r="AQ72" s="30">
        <f t="shared" si="19"/>
        <v>-30.820529711031483</v>
      </c>
      <c r="AR72" s="30">
        <f t="shared" si="20"/>
        <v>-25.496959589947696</v>
      </c>
      <c r="AS72" s="30"/>
      <c r="AT72" s="30">
        <f t="shared" si="48"/>
        <v>26.225149163881511</v>
      </c>
      <c r="AU72" s="30">
        <f t="shared" si="49"/>
        <v>3.8327430373795512</v>
      </c>
      <c r="AV72" s="30">
        <f t="shared" si="21"/>
        <v>-20.206824724541065</v>
      </c>
      <c r="AW72" s="30">
        <f t="shared" si="22"/>
        <v>-16.716539211795936</v>
      </c>
      <c r="AX72" s="30"/>
      <c r="AY72" s="30">
        <f t="shared" si="50"/>
        <v>61.010139160756196</v>
      </c>
      <c r="AZ72" s="30">
        <f t="shared" si="51"/>
        <v>3.8327430373795512</v>
      </c>
      <c r="BA72" s="30">
        <f t="shared" si="23"/>
        <v>-47.009120166956293</v>
      </c>
      <c r="BB72" s="30">
        <f t="shared" si="24"/>
        <v>-38.889326318972152</v>
      </c>
      <c r="BC72" s="30"/>
      <c r="BD72" s="30">
        <f t="shared" si="52"/>
        <v>0.42498554331150196</v>
      </c>
      <c r="BE72" s="30">
        <f t="shared" si="53"/>
        <v>3.8327430373795512</v>
      </c>
      <c r="BF72" s="30">
        <f t="shared" si="25"/>
        <v>-0.32745698910977505</v>
      </c>
      <c r="BG72" s="30">
        <f t="shared" si="26"/>
        <v>18.383139784011764</v>
      </c>
      <c r="BH72" s="30"/>
      <c r="BI72" s="30">
        <f t="shared" si="54"/>
        <v>4.2676006984684678</v>
      </c>
      <c r="BJ72" s="30">
        <f t="shared" si="55"/>
        <v>3.8327430373795512</v>
      </c>
      <c r="BK72" s="30">
        <f t="shared" si="27"/>
        <v>-3.288242853049153</v>
      </c>
      <c r="BL72" s="30">
        <f t="shared" si="28"/>
        <v>16.106139005244486</v>
      </c>
      <c r="BM72" s="30"/>
      <c r="BN72" s="30">
        <f t="shared" si="56"/>
        <v>13.2554530093763</v>
      </c>
      <c r="BO72" s="30">
        <f t="shared" si="57"/>
        <v>3.8327430373795512</v>
      </c>
      <c r="BP72" s="30">
        <f t="shared" si="29"/>
        <v>-10.213502082716598</v>
      </c>
      <c r="BQ72" s="30">
        <f t="shared" si="30"/>
        <v>11.859188494551944</v>
      </c>
      <c r="BR72" s="30"/>
      <c r="BS72" s="30">
        <f t="shared" si="58"/>
        <v>23.835071851884191</v>
      </c>
      <c r="BT72" s="30">
        <f t="shared" si="59"/>
        <v>3.8327430373795512</v>
      </c>
      <c r="BU72" s="30">
        <f t="shared" si="31"/>
        <v>-18.365238504389172</v>
      </c>
      <c r="BV72" s="30">
        <f t="shared" si="32"/>
        <v>8.6420252561094149</v>
      </c>
      <c r="BW72" s="30"/>
      <c r="BX72" s="30">
        <f t="shared" si="60"/>
        <v>38.167555765546837</v>
      </c>
      <c r="BY72" s="30">
        <f t="shared" si="61"/>
        <v>3.8327430373795512</v>
      </c>
      <c r="BZ72" s="30">
        <f t="shared" si="33"/>
        <v>-29.40860716173718</v>
      </c>
      <c r="CA72" s="30">
        <f t="shared" si="34"/>
        <v>6.7855608621776646</v>
      </c>
      <c r="CB72" s="30">
        <f t="shared" si="84"/>
        <v>-29.40860716173718</v>
      </c>
      <c r="CC72" s="30">
        <f t="shared" si="85"/>
        <v>6.7855608621776646</v>
      </c>
      <c r="CD72" s="30"/>
      <c r="CE72" s="30">
        <f t="shared" si="62"/>
        <v>62.228953074416481</v>
      </c>
      <c r="CF72" s="30">
        <f t="shared" si="63"/>
        <v>3.8327430373795512</v>
      </c>
      <c r="CG72" s="30">
        <f t="shared" si="35"/>
        <v>-47.948232427910924</v>
      </c>
      <c r="CH72" s="30">
        <f t="shared" si="36"/>
        <v>8.0039161571896784</v>
      </c>
      <c r="CI72" s="30">
        <f t="shared" si="86"/>
        <v>-47.948232427910924</v>
      </c>
      <c r="CJ72" s="30">
        <f t="shared" si="87"/>
        <v>8.0039161571896784</v>
      </c>
      <c r="CK72" s="30"/>
      <c r="CL72" s="30">
        <f t="shared" si="64"/>
        <v>73.906548693874896</v>
      </c>
      <c r="CM72" s="30">
        <f t="shared" si="65"/>
        <v>3.8327430373795512</v>
      </c>
      <c r="CN72" s="30">
        <f t="shared" si="37"/>
        <v>-56.945974496484155</v>
      </c>
      <c r="CO72" s="30">
        <f t="shared" si="38"/>
        <v>9.8177489084849654</v>
      </c>
      <c r="CP72" s="30">
        <f t="shared" si="88"/>
        <v>-56.945974496484155</v>
      </c>
      <c r="CQ72" s="30">
        <f t="shared" si="89"/>
        <v>9.8177489084849654</v>
      </c>
    </row>
    <row r="73" spans="15:95" x14ac:dyDescent="0.25">
      <c r="O73" s="30">
        <f t="shared" si="40"/>
        <v>43.617644162318854</v>
      </c>
      <c r="P73" s="12">
        <f t="shared" si="41"/>
        <v>-1.9603538158400342</v>
      </c>
      <c r="Q73" s="30">
        <f t="shared" si="6"/>
        <v>-112.32000000000019</v>
      </c>
      <c r="R73" s="47">
        <f t="shared" si="7"/>
        <v>-16.565069448757352</v>
      </c>
      <c r="S73" s="47">
        <f t="shared" si="8"/>
        <v>-57.742183428814521</v>
      </c>
      <c r="T73" s="47">
        <f t="shared" si="9"/>
        <v>60.071301575452956</v>
      </c>
      <c r="U73" s="12">
        <f t="shared" si="42"/>
        <v>-1.2914193942612955</v>
      </c>
      <c r="V73" s="51">
        <f t="shared" si="10"/>
        <v>-1.2914193942612955</v>
      </c>
      <c r="W73" s="47">
        <f t="shared" si="11"/>
        <v>-1.2914193942612955</v>
      </c>
      <c r="X73" s="51">
        <f t="shared" si="12"/>
        <v>4.9917659129182912</v>
      </c>
      <c r="Y73" s="51">
        <f t="shared" si="13"/>
        <v>5</v>
      </c>
      <c r="Z73" s="47">
        <f t="shared" si="14"/>
        <v>16.565069448757356</v>
      </c>
      <c r="AA73" s="47">
        <f t="shared" si="15"/>
        <v>-57.742183428814521</v>
      </c>
      <c r="AB73" s="47">
        <f t="shared" si="16"/>
        <v>60.071301575452956</v>
      </c>
      <c r="AC73" s="51"/>
      <c r="AD73" s="12">
        <f t="shared" si="17"/>
        <v>1.2914193942612955</v>
      </c>
      <c r="AE73" s="30">
        <f t="shared" si="18"/>
        <v>73.992880872513524</v>
      </c>
      <c r="AF73" s="43">
        <f t="shared" si="70"/>
        <v>0.27488492570208978</v>
      </c>
      <c r="AG73" s="45">
        <f t="shared" si="43"/>
        <v>43106</v>
      </c>
      <c r="AH73" s="42">
        <f t="shared" si="44"/>
        <v>16</v>
      </c>
      <c r="AI73" s="45">
        <f t="shared" si="45"/>
        <v>43106</v>
      </c>
      <c r="AJ73" s="30">
        <f t="shared" si="0"/>
        <v>16.565069448757356</v>
      </c>
      <c r="AK73" s="30">
        <f t="shared" si="1"/>
        <v>-57.742183428814521</v>
      </c>
      <c r="AL73" s="42"/>
      <c r="AM73" s="42"/>
      <c r="AO73" s="30">
        <f t="shared" si="46"/>
        <v>40</v>
      </c>
      <c r="AP73" s="30">
        <f t="shared" si="81"/>
        <v>3.8955748904513472</v>
      </c>
      <c r="AQ73" s="30">
        <f t="shared" si="19"/>
        <v>-29.158745096856364</v>
      </c>
      <c r="AR73" s="30">
        <f t="shared" si="20"/>
        <v>-27.381884237147652</v>
      </c>
      <c r="AS73" s="30"/>
      <c r="AT73" s="30">
        <f t="shared" si="48"/>
        <v>26.225149163881511</v>
      </c>
      <c r="AU73" s="30">
        <f t="shared" si="49"/>
        <v>3.8955748904513472</v>
      </c>
      <c r="AV73" s="30">
        <f t="shared" si="21"/>
        <v>-19.117310989916419</v>
      </c>
      <c r="AW73" s="30">
        <f t="shared" si="22"/>
        <v>-17.952349962683325</v>
      </c>
      <c r="AX73" s="30"/>
      <c r="AY73" s="30">
        <f t="shared" si="50"/>
        <v>61.010139160756196</v>
      </c>
      <c r="AZ73" s="30">
        <f t="shared" si="51"/>
        <v>3.8955748904513472</v>
      </c>
      <c r="BA73" s="30">
        <f t="shared" si="23"/>
        <v>-44.474477402805604</v>
      </c>
      <c r="BB73" s="30">
        <f t="shared" si="24"/>
        <v>-41.764314194802367</v>
      </c>
      <c r="BC73" s="30"/>
      <c r="BD73" s="30">
        <f t="shared" si="52"/>
        <v>0.42498554331150196</v>
      </c>
      <c r="BE73" s="30">
        <f t="shared" si="53"/>
        <v>3.8955748904513472</v>
      </c>
      <c r="BF73" s="30">
        <f t="shared" si="25"/>
        <v>-0.30980112818172739</v>
      </c>
      <c r="BG73" s="30">
        <f t="shared" si="26"/>
        <v>18.363113140879474</v>
      </c>
      <c r="BH73" s="30"/>
      <c r="BI73" s="30">
        <f t="shared" si="54"/>
        <v>4.2676006984684678</v>
      </c>
      <c r="BJ73" s="30">
        <f t="shared" si="55"/>
        <v>3.8955748904513472</v>
      </c>
      <c r="BK73" s="30">
        <f t="shared" si="27"/>
        <v>-3.1109470235452057</v>
      </c>
      <c r="BL73" s="30">
        <f t="shared" si="28"/>
        <v>15.905036361720711</v>
      </c>
      <c r="BM73" s="30"/>
      <c r="BN73" s="30">
        <f t="shared" si="56"/>
        <v>13.2554530093763</v>
      </c>
      <c r="BO73" s="30">
        <f t="shared" si="57"/>
        <v>3.8955748904513472</v>
      </c>
      <c r="BP73" s="30">
        <f t="shared" si="29"/>
        <v>-9.662809386094029</v>
      </c>
      <c r="BQ73" s="30">
        <f t="shared" si="30"/>
        <v>11.234550242372588</v>
      </c>
      <c r="BR73" s="30"/>
      <c r="BS73" s="30">
        <f t="shared" si="58"/>
        <v>23.835071851884191</v>
      </c>
      <c r="BT73" s="30">
        <f t="shared" si="59"/>
        <v>3.8955748904513472</v>
      </c>
      <c r="BU73" s="30">
        <f t="shared" si="31"/>
        <v>-17.375019612358681</v>
      </c>
      <c r="BV73" s="30">
        <f t="shared" si="32"/>
        <v>7.5188423960744544</v>
      </c>
      <c r="BW73" s="30"/>
      <c r="BX73" s="30">
        <f t="shared" si="60"/>
        <v>38.167555765546837</v>
      </c>
      <c r="BY73" s="30">
        <f t="shared" si="61"/>
        <v>3.8955748904513472</v>
      </c>
      <c r="BZ73" s="30">
        <f t="shared" si="33"/>
        <v>-27.822950738440767</v>
      </c>
      <c r="CA73" s="30">
        <f t="shared" si="34"/>
        <v>4.9869866975312149</v>
      </c>
      <c r="CB73" s="30">
        <f t="shared" si="84"/>
        <v>-27.822950738440767</v>
      </c>
      <c r="CC73" s="30">
        <f t="shared" si="85"/>
        <v>4.9869866975312149</v>
      </c>
      <c r="CD73" s="30"/>
      <c r="CE73" s="30">
        <f t="shared" si="62"/>
        <v>62.228953074416481</v>
      </c>
      <c r="CF73" s="30">
        <f t="shared" si="63"/>
        <v>3.8955748904513472</v>
      </c>
      <c r="CG73" s="30">
        <f t="shared" si="35"/>
        <v>-45.362954508528659</v>
      </c>
      <c r="CH73" s="30">
        <f t="shared" si="36"/>
        <v>5.0714939717042498</v>
      </c>
      <c r="CI73" s="30">
        <f t="shared" si="86"/>
        <v>-45.362954508528659</v>
      </c>
      <c r="CJ73" s="30">
        <f t="shared" si="87"/>
        <v>5.0714939717042498</v>
      </c>
      <c r="CK73" s="30"/>
      <c r="CL73" s="30">
        <f t="shared" si="64"/>
        <v>73.906548693874896</v>
      </c>
      <c r="CM73" s="30">
        <f t="shared" si="65"/>
        <v>3.8955748904513472</v>
      </c>
      <c r="CN73" s="30">
        <f t="shared" si="37"/>
        <v>-53.875555358827519</v>
      </c>
      <c r="CO73" s="30">
        <f t="shared" si="38"/>
        <v>6.3350420279207498</v>
      </c>
      <c r="CP73" s="30">
        <f t="shared" si="88"/>
        <v>-53.875555358827519</v>
      </c>
      <c r="CQ73" s="30">
        <f t="shared" si="89"/>
        <v>6.3350420279207498</v>
      </c>
    </row>
    <row r="74" spans="15:95" x14ac:dyDescent="0.25">
      <c r="O74" s="30">
        <f t="shared" si="40"/>
        <v>43.617644162318854</v>
      </c>
      <c r="P74" s="12">
        <f t="shared" si="41"/>
        <v>-1.9666370011472138</v>
      </c>
      <c r="Q74" s="30">
        <f t="shared" si="6"/>
        <v>-112.68000000000019</v>
      </c>
      <c r="R74" s="47">
        <f t="shared" si="7"/>
        <v>-16.818265369841917</v>
      </c>
      <c r="S74" s="47">
        <f t="shared" si="8"/>
        <v>-57.637306244363742</v>
      </c>
      <c r="T74" s="47">
        <f t="shared" si="9"/>
        <v>60.040928716642917</v>
      </c>
      <c r="U74" s="12">
        <f t="shared" si="42"/>
        <v>-1.2868841480164541</v>
      </c>
      <c r="V74" s="51">
        <f t="shared" si="10"/>
        <v>-1.2868841480164541</v>
      </c>
      <c r="W74" s="47">
        <f t="shared" si="11"/>
        <v>-1.2868841480164541</v>
      </c>
      <c r="X74" s="51">
        <f t="shared" si="12"/>
        <v>4.9963011591631323</v>
      </c>
      <c r="Y74" s="51">
        <f t="shared" si="13"/>
        <v>5</v>
      </c>
      <c r="Z74" s="47">
        <f t="shared" si="14"/>
        <v>16.818265369841914</v>
      </c>
      <c r="AA74" s="47">
        <f t="shared" si="15"/>
        <v>-57.637306244363749</v>
      </c>
      <c r="AB74" s="47">
        <f t="shared" si="16"/>
        <v>60.040928716642917</v>
      </c>
      <c r="AC74" s="51"/>
      <c r="AD74" s="12">
        <f t="shared" si="17"/>
        <v>1.2868841480164541</v>
      </c>
      <c r="AE74" s="30">
        <f t="shared" si="18"/>
        <v>73.73303040363156</v>
      </c>
      <c r="AF74" s="43">
        <f t="shared" si="70"/>
        <v>0.27942017194693114</v>
      </c>
      <c r="AG74" s="45">
        <f t="shared" si="43"/>
        <v>43107</v>
      </c>
      <c r="AH74" s="42">
        <f t="shared" si="44"/>
        <v>17</v>
      </c>
      <c r="AI74" s="45">
        <f t="shared" si="45"/>
        <v>43107</v>
      </c>
      <c r="AJ74" s="30">
        <f t="shared" si="0"/>
        <v>16.818265369841914</v>
      </c>
      <c r="AK74" s="30">
        <f t="shared" si="1"/>
        <v>-57.637306244363749</v>
      </c>
      <c r="AL74" s="42"/>
      <c r="AM74" s="42"/>
      <c r="AO74" s="30">
        <f t="shared" si="46"/>
        <v>40</v>
      </c>
      <c r="AP74" s="30">
        <f t="shared" si="81"/>
        <v>3.9584067435231431</v>
      </c>
      <c r="AQ74" s="30">
        <f t="shared" si="19"/>
        <v>-27.381884237147439</v>
      </c>
      <c r="AR74" s="30">
        <f t="shared" si="20"/>
        <v>-29.15874509685656</v>
      </c>
      <c r="AS74" s="30"/>
      <c r="AT74" s="30">
        <f t="shared" si="48"/>
        <v>26.225149163881511</v>
      </c>
      <c r="AU74" s="30">
        <f t="shared" si="49"/>
        <v>3.9584067435231431</v>
      </c>
      <c r="AV74" s="30">
        <f t="shared" si="21"/>
        <v>-17.952349962683186</v>
      </c>
      <c r="AW74" s="30">
        <f t="shared" si="22"/>
        <v>-19.117310989916547</v>
      </c>
      <c r="AX74" s="30"/>
      <c r="AY74" s="30">
        <f t="shared" si="50"/>
        <v>61.010139160756196</v>
      </c>
      <c r="AZ74" s="30">
        <f t="shared" si="51"/>
        <v>3.9584067435231431</v>
      </c>
      <c r="BA74" s="30">
        <f t="shared" si="23"/>
        <v>-41.76431419480204</v>
      </c>
      <c r="BB74" s="30">
        <f t="shared" si="24"/>
        <v>-44.474477402805903</v>
      </c>
      <c r="BC74" s="30"/>
      <c r="BD74" s="30">
        <f t="shared" si="52"/>
        <v>0.42498554331150196</v>
      </c>
      <c r="BE74" s="30">
        <f t="shared" si="53"/>
        <v>3.9584067435231431</v>
      </c>
      <c r="BF74" s="30">
        <f t="shared" si="25"/>
        <v>-0.29092262373541888</v>
      </c>
      <c r="BG74" s="30">
        <f t="shared" si="26"/>
        <v>18.344234636433168</v>
      </c>
      <c r="BH74" s="30"/>
      <c r="BI74" s="30">
        <f t="shared" si="54"/>
        <v>4.2676006984684678</v>
      </c>
      <c r="BJ74" s="30">
        <f t="shared" si="55"/>
        <v>3.9584067435231431</v>
      </c>
      <c r="BK74" s="30">
        <f t="shared" si="27"/>
        <v>-2.9213737073958286</v>
      </c>
      <c r="BL74" s="30">
        <f t="shared" si="28"/>
        <v>15.715463045571337</v>
      </c>
      <c r="BM74" s="30"/>
      <c r="BN74" s="30">
        <f t="shared" si="56"/>
        <v>13.2554530093763</v>
      </c>
      <c r="BO74" s="30">
        <f t="shared" si="57"/>
        <v>3.9584067435231431</v>
      </c>
      <c r="BP74" s="30">
        <f t="shared" si="29"/>
        <v>-9.0739819953422369</v>
      </c>
      <c r="BQ74" s="30">
        <f t="shared" si="30"/>
        <v>10.645722851620803</v>
      </c>
      <c r="BR74" s="30"/>
      <c r="BS74" s="30">
        <f t="shared" si="58"/>
        <v>23.835071851884191</v>
      </c>
      <c r="BT74" s="30">
        <f t="shared" si="59"/>
        <v>3.9584067435231431</v>
      </c>
      <c r="BU74" s="30">
        <f t="shared" si="31"/>
        <v>-16.316229455809609</v>
      </c>
      <c r="BV74" s="30">
        <f t="shared" si="32"/>
        <v>6.4600522395253925</v>
      </c>
      <c r="BW74" s="30"/>
      <c r="BX74" s="30">
        <f t="shared" si="60"/>
        <v>38.167555765546837</v>
      </c>
      <c r="BY74" s="30">
        <f t="shared" si="61"/>
        <v>3.9584067435231431</v>
      </c>
      <c r="BZ74" s="30">
        <f t="shared" si="33"/>
        <v>-26.127489839676819</v>
      </c>
      <c r="CA74" s="30">
        <f t="shared" si="34"/>
        <v>3.2915257987672817</v>
      </c>
      <c r="CB74" s="30">
        <f t="shared" si="84"/>
        <v>-26.127489839676819</v>
      </c>
      <c r="CC74" s="30">
        <f t="shared" si="85"/>
        <v>3.2915257987672817</v>
      </c>
      <c r="CD74" s="30"/>
      <c r="CE74" s="30">
        <f t="shared" si="62"/>
        <v>62.228953074416481</v>
      </c>
      <c r="CF74" s="30">
        <f t="shared" si="63"/>
        <v>3.9584067435231431</v>
      </c>
      <c r="CG74" s="30">
        <f t="shared" si="35"/>
        <v>-42.598649732063805</v>
      </c>
      <c r="CH74" s="30">
        <f t="shared" si="36"/>
        <v>2.3071891952394239</v>
      </c>
      <c r="CI74" s="30">
        <f t="shared" si="86"/>
        <v>-42.598649732063805</v>
      </c>
      <c r="CJ74" s="30">
        <f t="shared" si="87"/>
        <v>2.3071891952394239</v>
      </c>
      <c r="CK74" s="30"/>
      <c r="CL74" s="30">
        <f t="shared" si="64"/>
        <v>73.906548693874896</v>
      </c>
      <c r="CM74" s="30">
        <f t="shared" si="65"/>
        <v>3.9584067435231431</v>
      </c>
      <c r="CN74" s="30">
        <f t="shared" si="37"/>
        <v>-50.592514017569563</v>
      </c>
      <c r="CO74" s="30">
        <f t="shared" si="38"/>
        <v>3.0520006866628293</v>
      </c>
      <c r="CP74" s="30">
        <f t="shared" si="88"/>
        <v>-50.592514017569563</v>
      </c>
      <c r="CQ74" s="30">
        <f t="shared" si="89"/>
        <v>3.0520006866628293</v>
      </c>
    </row>
    <row r="75" spans="15:95" x14ac:dyDescent="0.25">
      <c r="O75" s="30">
        <f t="shared" si="40"/>
        <v>43.617644162318854</v>
      </c>
      <c r="P75" s="12">
        <f t="shared" si="41"/>
        <v>-1.9729201864543935</v>
      </c>
      <c r="Q75" s="30">
        <f t="shared" si="6"/>
        <v>-113.04000000000019</v>
      </c>
      <c r="R75" s="47">
        <f t="shared" si="7"/>
        <v>-17.07079733460716</v>
      </c>
      <c r="S75" s="47">
        <f t="shared" si="8"/>
        <v>-57.530840263675138</v>
      </c>
      <c r="T75" s="47">
        <f t="shared" si="9"/>
        <v>60.010080012309061</v>
      </c>
      <c r="U75" s="12">
        <f t="shared" si="42"/>
        <v>-1.2823474799820291</v>
      </c>
      <c r="V75" s="51">
        <f t="shared" si="10"/>
        <v>-1.2823474799820291</v>
      </c>
      <c r="W75" s="47">
        <f t="shared" si="11"/>
        <v>-1.2823474799820291</v>
      </c>
      <c r="X75" s="51">
        <f t="shared" si="12"/>
        <v>5.0008378271975573</v>
      </c>
      <c r="Y75" s="51">
        <f t="shared" si="13"/>
        <v>5.01</v>
      </c>
      <c r="Z75" s="47">
        <f t="shared" si="14"/>
        <v>17.070797334607168</v>
      </c>
      <c r="AA75" s="47">
        <f t="shared" si="15"/>
        <v>-57.530840263675138</v>
      </c>
      <c r="AB75" s="47">
        <f t="shared" si="16"/>
        <v>60.010080012309061</v>
      </c>
      <c r="AC75" s="51"/>
      <c r="AD75" s="12">
        <f t="shared" si="17"/>
        <v>1.2823474799820291</v>
      </c>
      <c r="AE75" s="30">
        <f t="shared" si="18"/>
        <v>73.473098472207084</v>
      </c>
      <c r="AF75" s="43">
        <f t="shared" si="70"/>
        <v>0.28395683998135612</v>
      </c>
      <c r="AG75" s="45">
        <f t="shared" si="43"/>
        <v>43107</v>
      </c>
      <c r="AH75" s="42">
        <f t="shared" si="44"/>
        <v>17</v>
      </c>
      <c r="AI75" s="45">
        <f t="shared" si="45"/>
        <v>43107</v>
      </c>
      <c r="AJ75" s="30">
        <f t="shared" ref="AJ75:AJ138" si="90">Z75</f>
        <v>17.070797334607168</v>
      </c>
      <c r="AK75" s="30">
        <f t="shared" ref="AK75:AK138" si="91">AA75</f>
        <v>-57.530840263675138</v>
      </c>
      <c r="AL75" s="42"/>
      <c r="AM75" s="42"/>
      <c r="AO75" s="30">
        <f t="shared" si="46"/>
        <v>40</v>
      </c>
      <c r="AP75" s="30">
        <f t="shared" si="81"/>
        <v>4.0212385965949391</v>
      </c>
      <c r="AQ75" s="30">
        <f t="shared" si="19"/>
        <v>-25.496959589947473</v>
      </c>
      <c r="AR75" s="30">
        <f t="shared" si="20"/>
        <v>-30.820529711031664</v>
      </c>
      <c r="AS75" s="30"/>
      <c r="AT75" s="30">
        <f t="shared" si="48"/>
        <v>26.225149163881511</v>
      </c>
      <c r="AU75" s="30">
        <f t="shared" si="49"/>
        <v>4.0212385965949391</v>
      </c>
      <c r="AV75" s="30">
        <f t="shared" si="21"/>
        <v>-16.716539211795791</v>
      </c>
      <c r="AW75" s="30">
        <f t="shared" si="22"/>
        <v>-20.206824724541182</v>
      </c>
      <c r="AX75" s="30"/>
      <c r="AY75" s="30">
        <f t="shared" si="50"/>
        <v>61.010139160756196</v>
      </c>
      <c r="AZ75" s="30">
        <f t="shared" si="51"/>
        <v>4.0212385965949391</v>
      </c>
      <c r="BA75" s="30">
        <f t="shared" si="23"/>
        <v>-38.889326318971818</v>
      </c>
      <c r="BB75" s="30">
        <f t="shared" si="24"/>
        <v>-47.009120166956571</v>
      </c>
      <c r="BC75" s="30"/>
      <c r="BD75" s="30">
        <f t="shared" si="52"/>
        <v>0.42498554331150196</v>
      </c>
      <c r="BE75" s="30">
        <f t="shared" si="53"/>
        <v>4.0212385965949391</v>
      </c>
      <c r="BF75" s="30">
        <f t="shared" si="25"/>
        <v>-0.27089598060313091</v>
      </c>
      <c r="BG75" s="30">
        <f t="shared" si="26"/>
        <v>18.326578775505119</v>
      </c>
      <c r="BH75" s="30"/>
      <c r="BI75" s="30">
        <f t="shared" si="54"/>
        <v>4.2676006984684678</v>
      </c>
      <c r="BJ75" s="30">
        <f t="shared" si="55"/>
        <v>4.0212385965949391</v>
      </c>
      <c r="BK75" s="30">
        <f t="shared" si="27"/>
        <v>-2.7202710638720533</v>
      </c>
      <c r="BL75" s="30">
        <f t="shared" si="28"/>
        <v>15.538167216067389</v>
      </c>
      <c r="BM75" s="30"/>
      <c r="BN75" s="30">
        <f t="shared" si="56"/>
        <v>13.2554530093763</v>
      </c>
      <c r="BO75" s="30">
        <f t="shared" si="57"/>
        <v>4.0212385965949391</v>
      </c>
      <c r="BP75" s="30">
        <f t="shared" si="29"/>
        <v>-8.4493437431628795</v>
      </c>
      <c r="BQ75" s="30">
        <f t="shared" si="30"/>
        <v>10.095030154998238</v>
      </c>
      <c r="BR75" s="30"/>
      <c r="BS75" s="30">
        <f t="shared" si="58"/>
        <v>23.835071851884191</v>
      </c>
      <c r="BT75" s="30">
        <f t="shared" si="59"/>
        <v>4.0212385965949391</v>
      </c>
      <c r="BU75" s="30">
        <f t="shared" si="31"/>
        <v>-15.193046595774643</v>
      </c>
      <c r="BV75" s="30">
        <f t="shared" si="32"/>
        <v>5.4698333474949123</v>
      </c>
      <c r="BW75" s="30"/>
      <c r="BX75" s="30">
        <f t="shared" si="60"/>
        <v>38.167555765546837</v>
      </c>
      <c r="BY75" s="30">
        <f t="shared" si="61"/>
        <v>4.0212385965949391</v>
      </c>
      <c r="BZ75" s="30">
        <f t="shared" si="33"/>
        <v>-24.328915675030363</v>
      </c>
      <c r="CA75" s="30">
        <f t="shared" si="34"/>
        <v>1.7058693754708827</v>
      </c>
      <c r="CB75" s="30">
        <f t="shared" si="84"/>
        <v>-24.328915675030363</v>
      </c>
      <c r="CC75" s="30">
        <f t="shared" si="85"/>
        <v>1.7058693754708827</v>
      </c>
      <c r="CD75" s="30"/>
      <c r="CE75" s="30">
        <f t="shared" si="62"/>
        <v>62.228953074416481</v>
      </c>
      <c r="CF75" s="30">
        <f t="shared" si="63"/>
        <v>4.0212385965949391</v>
      </c>
      <c r="CG75" s="30">
        <f t="shared" si="35"/>
        <v>-39.666227546578369</v>
      </c>
      <c r="CH75" s="30">
        <f t="shared" si="36"/>
        <v>-0.27808872414281893</v>
      </c>
      <c r="CI75" s="30">
        <f t="shared" si="86"/>
        <v>-39.666227546578369</v>
      </c>
      <c r="CJ75" s="30">
        <f t="shared" si="87"/>
        <v>-0.27808872414281893</v>
      </c>
      <c r="CK75" s="30"/>
      <c r="CL75" s="30">
        <f t="shared" si="64"/>
        <v>73.906548693874896</v>
      </c>
      <c r="CM75" s="30">
        <f t="shared" si="65"/>
        <v>4.0212385965949391</v>
      </c>
      <c r="CN75" s="30">
        <f t="shared" si="37"/>
        <v>-47.10980713700534</v>
      </c>
      <c r="CO75" s="30">
        <f t="shared" si="38"/>
        <v>-1.8418450993777924E-2</v>
      </c>
      <c r="CP75" s="30">
        <f t="shared" si="88"/>
        <v>-47.10980713700534</v>
      </c>
      <c r="CQ75" s="30">
        <f t="shared" si="89"/>
        <v>-1.8418450993777924E-2</v>
      </c>
    </row>
    <row r="76" spans="15:95" x14ac:dyDescent="0.25">
      <c r="O76" s="30">
        <f t="shared" si="40"/>
        <v>43.617644162318854</v>
      </c>
      <c r="P76" s="12">
        <f t="shared" si="41"/>
        <v>-1.9792033717615731</v>
      </c>
      <c r="Q76" s="30">
        <f t="shared" ref="Q76:Q139" si="92">P76*180/PI()</f>
        <v>-113.4000000000002</v>
      </c>
      <c r="R76" s="47">
        <f t="shared" ref="R76:R139" si="93">O76*COS(P76)</f>
        <v>-17.322655373523521</v>
      </c>
      <c r="S76" s="47">
        <f t="shared" ref="S76:S139" si="94">O76*SIN(P76)+$S$8</f>
        <v>-57.422789689843306</v>
      </c>
      <c r="T76" s="47">
        <f t="shared" ref="T76:T139" si="95">SQRT(R76^2+S76^2)</f>
        <v>59.978755947033761</v>
      </c>
      <c r="U76" s="12">
        <f t="shared" si="42"/>
        <v>-1.2778093658396412</v>
      </c>
      <c r="V76" s="51">
        <f t="shared" ref="V76:V139" si="96">U76+$D$8-$I$10</f>
        <v>-1.2778093658396412</v>
      </c>
      <c r="W76" s="47">
        <f t="shared" ref="W76:W139" si="97">U76+$D$8-$I$10</f>
        <v>-1.2778093658396412</v>
      </c>
      <c r="X76" s="51">
        <f t="shared" ref="X76:X139" si="98">IF(AND(W76&gt;0,W76&lt;=2*PI()),W76,MOD(W76,2*PI()))</f>
        <v>5.0053759413399455</v>
      </c>
      <c r="Y76" s="51">
        <f t="shared" ref="Y76:Y139" si="99">ROUNDUP(X76,2)</f>
        <v>5.01</v>
      </c>
      <c r="Z76" s="47">
        <f t="shared" ref="Z76:Z139" si="100">T76*COS(V76)</f>
        <v>17.322655373523517</v>
      </c>
      <c r="AA76" s="47">
        <f t="shared" ref="AA76:AA139" si="101">T76*SIN(V76)</f>
        <v>-57.422789689843306</v>
      </c>
      <c r="AB76" s="47">
        <f t="shared" ref="AB76:AB139" si="102">SQRT(Z76^2+AA76^2)</f>
        <v>59.978755947033761</v>
      </c>
      <c r="AC76" s="51"/>
      <c r="AD76" s="12">
        <f t="shared" ref="AD76:AD139" si="103">ATAN(S76/R76)</f>
        <v>1.2778093658396412</v>
      </c>
      <c r="AE76" s="30">
        <f t="shared" ref="AE76:AE139" si="104">AD76*180/PI()</f>
        <v>73.21308368489963</v>
      </c>
      <c r="AF76" s="43">
        <f t="shared" si="70"/>
        <v>0.28849495412374404</v>
      </c>
      <c r="AG76" s="45">
        <f t="shared" si="43"/>
        <v>43107</v>
      </c>
      <c r="AH76" s="42">
        <f t="shared" si="44"/>
        <v>17</v>
      </c>
      <c r="AI76" s="45">
        <f t="shared" si="45"/>
        <v>43107</v>
      </c>
      <c r="AJ76" s="30">
        <f t="shared" si="90"/>
        <v>17.322655373523517</v>
      </c>
      <c r="AK76" s="30">
        <f t="shared" si="91"/>
        <v>-57.422789689843306</v>
      </c>
      <c r="AL76" s="42"/>
      <c r="AM76" s="42"/>
      <c r="AO76" s="30">
        <f t="shared" si="46"/>
        <v>40</v>
      </c>
      <c r="AP76" s="30">
        <f t="shared" si="81"/>
        <v>4.0840704496667346</v>
      </c>
      <c r="AQ76" s="30">
        <f t="shared" ref="AQ76:AQ111" si="105">AO76*COS(AP76)</f>
        <v>-23.511410091698814</v>
      </c>
      <c r="AR76" s="30">
        <f t="shared" ref="AR76:AR111" si="106">AO76*SIN(AP76)</f>
        <v>-32.360679774997976</v>
      </c>
      <c r="AS76" s="30"/>
      <c r="AT76" s="30">
        <f t="shared" si="48"/>
        <v>26.225149163881511</v>
      </c>
      <c r="AU76" s="30">
        <f t="shared" si="49"/>
        <v>4.0840704496667346</v>
      </c>
      <c r="AV76" s="30">
        <f t="shared" ref="AV76:AV111" si="107">AT76*COS(AU76)</f>
        <v>-15.414755917699763</v>
      </c>
      <c r="AW76" s="30">
        <f t="shared" ref="AW76:AW111" si="108">AT76*SIN(AU76)</f>
        <v>-21.21659135359814</v>
      </c>
      <c r="AX76" s="30"/>
      <c r="AY76" s="30">
        <f t="shared" si="50"/>
        <v>61.010139160756196</v>
      </c>
      <c r="AZ76" s="30">
        <f t="shared" si="51"/>
        <v>4.0840704496667346</v>
      </c>
      <c r="BA76" s="30">
        <f t="shared" ref="BA76:BA111" si="109">AY76*COS(AZ76)</f>
        <v>-35.860860039003803</v>
      </c>
      <c r="BB76" s="30">
        <f t="shared" ref="BB76:BB111" si="110">AY76*SIN(AZ76)</f>
        <v>-49.358239410232379</v>
      </c>
      <c r="BC76" s="30"/>
      <c r="BD76" s="30">
        <f t="shared" si="52"/>
        <v>0.42498554331150196</v>
      </c>
      <c r="BE76" s="30">
        <f t="shared" si="53"/>
        <v>4.0840704496667346</v>
      </c>
      <c r="BF76" s="30">
        <f t="shared" ref="BF76:BF111" si="111">BD76*COS(BE76)</f>
        <v>-0.24980023479600377</v>
      </c>
      <c r="BG76" s="30">
        <f t="shared" ref="BG76:BG111" si="112">BD76*SIN(BE76)+BG$8</f>
        <v>18.310215237712221</v>
      </c>
      <c r="BH76" s="30"/>
      <c r="BI76" s="30">
        <f t="shared" si="54"/>
        <v>4.2676006984684678</v>
      </c>
      <c r="BJ76" s="30">
        <f t="shared" si="55"/>
        <v>4.0840704496667346</v>
      </c>
      <c r="BK76" s="30">
        <f t="shared" ref="BK76:BK111" si="113">BI76*COS(BJ76)</f>
        <v>-2.5084327532328112</v>
      </c>
      <c r="BL76" s="30">
        <f t="shared" ref="BL76:BL111" si="114">BI76*SIN(BJ76)+BL$8</f>
        <v>15.373848578849167</v>
      </c>
      <c r="BM76" s="30"/>
      <c r="BN76" s="30">
        <f t="shared" si="56"/>
        <v>13.2554530093763</v>
      </c>
      <c r="BO76" s="30">
        <f t="shared" si="57"/>
        <v>4.0840704496667346</v>
      </c>
      <c r="BP76" s="30">
        <f t="shared" ref="BP76:BP111" si="115">BN76*COS(BO76)</f>
        <v>-7.7913597913672339</v>
      </c>
      <c r="BQ76" s="30">
        <f t="shared" ref="BQ76:BQ111" si="116">BN76*SIN(BO76)+BQ$8</f>
        <v>9.5846454849909026</v>
      </c>
      <c r="BR76" s="30"/>
      <c r="BS76" s="30">
        <f t="shared" si="58"/>
        <v>23.835071851884191</v>
      </c>
      <c r="BT76" s="30">
        <f t="shared" si="59"/>
        <v>4.0840704496667346</v>
      </c>
      <c r="BU76" s="30">
        <f t="shared" ref="BU76:BU111" si="117">BS76*COS(BT76)</f>
        <v>-14.009903721868907</v>
      </c>
      <c r="BV76" s="30">
        <f t="shared" ref="BV76:BV111" si="118">BS76*SIN(BT76)+BV$8</f>
        <v>4.5520936615618837</v>
      </c>
      <c r="BW76" s="30"/>
      <c r="BX76" s="30">
        <f t="shared" si="60"/>
        <v>38.167555765546837</v>
      </c>
      <c r="BY76" s="30">
        <f t="shared" si="61"/>
        <v>4.0840704496667346</v>
      </c>
      <c r="BZ76" s="30">
        <f t="shared" ref="BZ76:BZ111" si="119">BX76*COS(BY76)</f>
        <v>-22.43432639503888</v>
      </c>
      <c r="CA76" s="30">
        <f t="shared" ref="CA76:CA111" si="120">BX76*SIN(BY76)+CC$8</f>
        <v>0.23627528912726348</v>
      </c>
      <c r="CB76" s="30">
        <f t="shared" si="84"/>
        <v>-22.43432639503888</v>
      </c>
      <c r="CC76" s="30">
        <f t="shared" si="85"/>
        <v>0.23627528912726348</v>
      </c>
      <c r="CD76" s="30"/>
      <c r="CE76" s="30">
        <f t="shared" si="62"/>
        <v>62.228953074416481</v>
      </c>
      <c r="CF76" s="30">
        <f t="shared" si="63"/>
        <v>4.0840704496667346</v>
      </c>
      <c r="CG76" s="30">
        <f t="shared" ref="CG76:CG111" si="121">CE76*COS(CF76)</f>
        <v>-36.577260882742188</v>
      </c>
      <c r="CH76" s="30">
        <f t="shared" ref="CH76:CH111" si="122">CE76*SIN(CF76)+CJ$8</f>
        <v>-2.6741368755957993</v>
      </c>
      <c r="CI76" s="30">
        <f t="shared" si="86"/>
        <v>-36.577260882742188</v>
      </c>
      <c r="CJ76" s="30">
        <f t="shared" si="87"/>
        <v>-2.6741368755957993</v>
      </c>
      <c r="CK76" s="30"/>
      <c r="CL76" s="30">
        <f t="shared" si="64"/>
        <v>73.906548693874896</v>
      </c>
      <c r="CM76" s="30">
        <f t="shared" si="65"/>
        <v>4.0840704496667346</v>
      </c>
      <c r="CN76" s="30">
        <f t="shared" ref="CN76:CN111" si="123">CL76*COS(CM76)</f>
        <v>-43.441179370095</v>
      </c>
      <c r="CO76" s="30">
        <f t="shared" ref="CO76:CO111" si="124">CL76*SIN(CM76)+CO$8</f>
        <v>-2.8640978434538056</v>
      </c>
      <c r="CP76" s="30">
        <f t="shared" si="88"/>
        <v>-43.441179370095</v>
      </c>
      <c r="CQ76" s="30">
        <f t="shared" si="89"/>
        <v>-2.8640978434538056</v>
      </c>
    </row>
    <row r="77" spans="15:95" x14ac:dyDescent="0.25">
      <c r="O77" s="30">
        <f t="shared" ref="O77:O140" si="125">O76</f>
        <v>43.617644162318854</v>
      </c>
      <c r="P77" s="12">
        <f t="shared" ref="P77:P140" si="126">P76-2*PI()/P$8</f>
        <v>-1.9854865570687528</v>
      </c>
      <c r="Q77" s="30">
        <f t="shared" si="92"/>
        <v>-113.7600000000002</v>
      </c>
      <c r="R77" s="47">
        <f t="shared" si="93"/>
        <v>-17.573829543666871</v>
      </c>
      <c r="S77" s="47">
        <f t="shared" si="94"/>
        <v>-57.313158788519914</v>
      </c>
      <c r="T77" s="47">
        <f t="shared" si="95"/>
        <v>59.946957013245935</v>
      </c>
      <c r="U77" s="12">
        <f t="shared" ref="U77:U140" si="127">-ATAN(S77/R77)</f>
        <v>-1.2732697811858809</v>
      </c>
      <c r="V77" s="51">
        <f t="shared" si="96"/>
        <v>-1.2732697811858809</v>
      </c>
      <c r="W77" s="47">
        <f t="shared" si="97"/>
        <v>-1.2732697811858809</v>
      </c>
      <c r="X77" s="51">
        <f t="shared" si="98"/>
        <v>5.0099155259937049</v>
      </c>
      <c r="Y77" s="51">
        <f t="shared" si="99"/>
        <v>5.01</v>
      </c>
      <c r="Z77" s="47">
        <f t="shared" si="100"/>
        <v>17.573829543666868</v>
      </c>
      <c r="AA77" s="47">
        <f t="shared" si="101"/>
        <v>-57.313158788519914</v>
      </c>
      <c r="AB77" s="47">
        <f t="shared" si="102"/>
        <v>59.946957013245935</v>
      </c>
      <c r="AC77" s="51"/>
      <c r="AD77" s="12">
        <f t="shared" si="103"/>
        <v>1.2732697811858809</v>
      </c>
      <c r="AE77" s="30">
        <f t="shared" si="104"/>
        <v>72.952984643496805</v>
      </c>
      <c r="AF77" s="43">
        <f t="shared" si="70"/>
        <v>0.29303453877750441</v>
      </c>
      <c r="AG77" s="45">
        <f t="shared" ref="AG77:AG140" si="128">$AI$11+AH77-1</f>
        <v>43108</v>
      </c>
      <c r="AH77" s="42">
        <f t="shared" ref="AH77:AH140" si="129">INT(AF77/$AH$7)+1</f>
        <v>18</v>
      </c>
      <c r="AI77" s="45">
        <f t="shared" ref="AI77:AI140" si="130">$AI$11+AH77-1</f>
        <v>43108</v>
      </c>
      <c r="AJ77" s="30">
        <f t="shared" si="90"/>
        <v>17.573829543666868</v>
      </c>
      <c r="AK77" s="30">
        <f t="shared" si="91"/>
        <v>-57.313158788519914</v>
      </c>
      <c r="AL77" s="42"/>
      <c r="AM77" s="42"/>
      <c r="AO77" s="30">
        <f t="shared" ref="AO77:AO111" si="131">AO76</f>
        <v>40</v>
      </c>
      <c r="AP77" s="30">
        <f t="shared" si="81"/>
        <v>4.1469023027385301</v>
      </c>
      <c r="AQ77" s="30">
        <f t="shared" si="105"/>
        <v>-21.433071799159762</v>
      </c>
      <c r="AR77" s="30">
        <f t="shared" si="106"/>
        <v>-33.773117020080669</v>
      </c>
      <c r="AS77" s="30"/>
      <c r="AT77" s="30">
        <f t="shared" ref="AT77:AT111" si="132">AT76</f>
        <v>26.225149163881511</v>
      </c>
      <c r="AU77" s="30">
        <f t="shared" ref="AU77:AU100" si="133">AU76+2*PI()/$AP$8</f>
        <v>4.1469023027385301</v>
      </c>
      <c r="AV77" s="30">
        <f t="shared" si="107"/>
        <v>-14.052137624328678</v>
      </c>
      <c r="AW77" s="30">
        <f t="shared" si="108"/>
        <v>-22.142625789521023</v>
      </c>
      <c r="AX77" s="30"/>
      <c r="AY77" s="30">
        <f t="shared" ref="AY77:AY111" si="134">AY76</f>
        <v>61.010139160756196</v>
      </c>
      <c r="AZ77" s="30">
        <f t="shared" ref="AZ77:AZ100" si="135">AZ76+2*PI()/$AP$8</f>
        <v>4.1469023027385301</v>
      </c>
      <c r="BA77" s="30">
        <f t="shared" si="109"/>
        <v>-32.690867327730409</v>
      </c>
      <c r="BB77" s="30">
        <f t="shared" si="110"/>
        <v>-51.512564232190634</v>
      </c>
      <c r="BC77" s="30"/>
      <c r="BD77" s="30">
        <f t="shared" ref="BD77:BD111" si="136">BD76</f>
        <v>0.42498554331150196</v>
      </c>
      <c r="BE77" s="30">
        <f t="shared" ref="BE77:BE111" si="137">BE76+2*PI()/$AP$8</f>
        <v>4.1469023027385301</v>
      </c>
      <c r="BF77" s="30">
        <f t="shared" si="111"/>
        <v>-0.22771864158500857</v>
      </c>
      <c r="BG77" s="30">
        <f t="shared" si="112"/>
        <v>18.295208602462349</v>
      </c>
      <c r="BH77" s="30"/>
      <c r="BI77" s="30">
        <f t="shared" ref="BI77:BI111" si="138">BI76</f>
        <v>4.2676006984684678</v>
      </c>
      <c r="BJ77" s="30">
        <f t="shared" ref="BJ77:BJ100" si="139">BJ76+2*PI()/$AP$8</f>
        <v>4.1469023027385301</v>
      </c>
      <c r="BK77" s="30">
        <f t="shared" si="113"/>
        <v>-2.2866948045104758</v>
      </c>
      <c r="BL77" s="30">
        <f t="shared" si="114"/>
        <v>15.223155624507722</v>
      </c>
      <c r="BM77" s="30"/>
      <c r="BN77" s="30">
        <f t="shared" ref="BN77:BN111" si="140">BN76</f>
        <v>13.2554530093763</v>
      </c>
      <c r="BO77" s="30">
        <f t="shared" ref="BO77:BO100" si="141">BO76+2*PI()/$AP$8</f>
        <v>4.1469023027385301</v>
      </c>
      <c r="BP77" s="30">
        <f t="shared" si="115"/>
        <v>-7.1026269020087653</v>
      </c>
      <c r="BQ77" s="30">
        <f t="shared" si="116"/>
        <v>9.11658309671874</v>
      </c>
      <c r="BR77" s="30"/>
      <c r="BS77" s="30">
        <f t="shared" ref="BS77:BS111" si="142">BS76</f>
        <v>23.835071851884191</v>
      </c>
      <c r="BT77" s="30">
        <f t="shared" ref="BT77:BT100" si="143">BT76+2*PI()/$AP$8</f>
        <v>4.1469023027385301</v>
      </c>
      <c r="BU77" s="30">
        <f t="shared" si="117"/>
        <v>-12.771470158489144</v>
      </c>
      <c r="BV77" s="30">
        <f t="shared" si="118"/>
        <v>3.7104550809912986</v>
      </c>
      <c r="BW77" s="30"/>
      <c r="BX77" s="30">
        <f t="shared" ref="BX77:BX111" si="144">BX76</f>
        <v>38.167555765546837</v>
      </c>
      <c r="BY77" s="30">
        <f t="shared" ref="BY77:BY100" si="145">BY76+2*PI()/$AP$8</f>
        <v>4.1469023027385301</v>
      </c>
      <c r="BZ77" s="30">
        <f t="shared" si="119"/>
        <v>-20.451199078034989</v>
      </c>
      <c r="CA77" s="30">
        <f t="shared" si="120"/>
        <v>-1.1114566437984656</v>
      </c>
      <c r="CB77" s="30">
        <f t="shared" si="84"/>
        <v>-20.451199078034989</v>
      </c>
      <c r="CC77" s="30">
        <f t="shared" si="85"/>
        <v>-1.1114566437984656</v>
      </c>
      <c r="CD77" s="30"/>
      <c r="CE77" s="30">
        <f t="shared" ref="CE77:CE111" si="146">CE76</f>
        <v>62.228953074416481</v>
      </c>
      <c r="CF77" s="30">
        <f t="shared" ref="CF77:CF100" si="147">CF76+2*PI()/$AP$8</f>
        <v>4.1469023027385301</v>
      </c>
      <c r="CG77" s="30">
        <f t="shared" si="121"/>
        <v>-33.343940480762804</v>
      </c>
      <c r="CH77" s="30">
        <f t="shared" si="122"/>
        <v>-4.8714991517160229</v>
      </c>
      <c r="CI77" s="30">
        <f t="shared" si="86"/>
        <v>-33.343940480762804</v>
      </c>
      <c r="CJ77" s="30">
        <f t="shared" si="87"/>
        <v>-4.8714991517160229</v>
      </c>
      <c r="CK77" s="30"/>
      <c r="CL77" s="30">
        <f t="shared" ref="CL77:CL111" si="148">CL76</f>
        <v>73.906548693874896</v>
      </c>
      <c r="CM77" s="30">
        <f t="shared" ref="CM77:CM111" si="149">CM76+2*PI()/$AP$8</f>
        <v>4.1469023027385301</v>
      </c>
      <c r="CN77" s="30">
        <f t="shared" si="123"/>
        <v>-39.601109114597946</v>
      </c>
      <c r="CO77" s="30">
        <f t="shared" si="124"/>
        <v>-5.4738068942224629</v>
      </c>
      <c r="CP77" s="30">
        <f t="shared" si="88"/>
        <v>-39.601109114597946</v>
      </c>
      <c r="CQ77" s="30">
        <f t="shared" si="89"/>
        <v>-5.4738068942224629</v>
      </c>
    </row>
    <row r="78" spans="15:95" x14ac:dyDescent="0.25">
      <c r="O78" s="30">
        <f t="shared" si="125"/>
        <v>43.617644162318854</v>
      </c>
      <c r="P78" s="12">
        <f t="shared" si="126"/>
        <v>-1.9917697423759324</v>
      </c>
      <c r="Q78" s="30">
        <f t="shared" si="92"/>
        <v>-114.1200000000002</v>
      </c>
      <c r="R78" s="47">
        <f t="shared" si="93"/>
        <v>-17.824309929111056</v>
      </c>
      <c r="S78" s="47">
        <f t="shared" si="94"/>
        <v>-57.201951887745203</v>
      </c>
      <c r="T78" s="47">
        <f t="shared" si="95"/>
        <v>59.914683711231625</v>
      </c>
      <c r="U78" s="12">
        <f t="shared" si="127"/>
        <v>-1.2687287015307953</v>
      </c>
      <c r="V78" s="51">
        <f t="shared" si="96"/>
        <v>-1.2687287015307953</v>
      </c>
      <c r="W78" s="47">
        <f t="shared" si="97"/>
        <v>-1.2687287015307953</v>
      </c>
      <c r="X78" s="51">
        <f t="shared" si="98"/>
        <v>5.0144566056487907</v>
      </c>
      <c r="Y78" s="51">
        <f t="shared" si="99"/>
        <v>5.0199999999999996</v>
      </c>
      <c r="Z78" s="47">
        <f t="shared" si="100"/>
        <v>17.824309929111063</v>
      </c>
      <c r="AA78" s="47">
        <f t="shared" si="101"/>
        <v>-57.201951887745203</v>
      </c>
      <c r="AB78" s="47">
        <f t="shared" si="102"/>
        <v>59.914683711231625</v>
      </c>
      <c r="AC78" s="51"/>
      <c r="AD78" s="12">
        <f t="shared" si="103"/>
        <v>1.2687287015307953</v>
      </c>
      <c r="AE78" s="30">
        <f t="shared" si="104"/>
        <v>72.692799944827669</v>
      </c>
      <c r="AF78" s="43">
        <f t="shared" ref="AF78:AF141" si="150">$AD$12-AD78</f>
        <v>0.29757561843258995</v>
      </c>
      <c r="AG78" s="45">
        <f t="shared" si="128"/>
        <v>43108</v>
      </c>
      <c r="AH78" s="42">
        <f t="shared" si="129"/>
        <v>18</v>
      </c>
      <c r="AI78" s="45">
        <f t="shared" si="130"/>
        <v>43108</v>
      </c>
      <c r="AJ78" s="30">
        <f t="shared" si="90"/>
        <v>17.824309929111063</v>
      </c>
      <c r="AK78" s="30">
        <f t="shared" si="91"/>
        <v>-57.201951887745203</v>
      </c>
      <c r="AL78" s="42"/>
      <c r="AM78" s="42"/>
      <c r="AO78" s="30">
        <f t="shared" si="131"/>
        <v>40</v>
      </c>
      <c r="AP78" s="30">
        <f t="shared" si="81"/>
        <v>4.2097341558103256</v>
      </c>
      <c r="AQ78" s="30">
        <f t="shared" si="105"/>
        <v>-19.270146964068516</v>
      </c>
      <c r="AR78" s="30">
        <f t="shared" si="106"/>
        <v>-35.052267201754596</v>
      </c>
      <c r="AS78" s="30"/>
      <c r="AT78" s="30">
        <f t="shared" si="132"/>
        <v>26.225149163881511</v>
      </c>
      <c r="AU78" s="30">
        <f t="shared" si="133"/>
        <v>4.2097341558103256</v>
      </c>
      <c r="AV78" s="30">
        <f t="shared" si="107"/>
        <v>-12.634061963565383</v>
      </c>
      <c r="AW78" s="30">
        <f t="shared" si="108"/>
        <v>-22.981273397456146</v>
      </c>
      <c r="AX78" s="30"/>
      <c r="AY78" s="30">
        <f t="shared" si="134"/>
        <v>61.010139160756196</v>
      </c>
      <c r="AZ78" s="30">
        <f t="shared" si="135"/>
        <v>4.2097341558103256</v>
      </c>
      <c r="BA78" s="30">
        <f t="shared" si="109"/>
        <v>-29.391858698151093</v>
      </c>
      <c r="BB78" s="30">
        <f t="shared" si="110"/>
        <v>-53.463592496976453</v>
      </c>
      <c r="BC78" s="30"/>
      <c r="BD78" s="30">
        <f t="shared" si="136"/>
        <v>0.42498554331150196</v>
      </c>
      <c r="BE78" s="30">
        <f t="shared" si="137"/>
        <v>4.2097341558103256</v>
      </c>
      <c r="BF78" s="30">
        <f t="shared" si="111"/>
        <v>-0.20473834693042872</v>
      </c>
      <c r="BG78" s="30">
        <f t="shared" si="112"/>
        <v>18.281618094088955</v>
      </c>
      <c r="BH78" s="30"/>
      <c r="BI78" s="30">
        <f t="shared" si="138"/>
        <v>4.2676006984684678</v>
      </c>
      <c r="BJ78" s="30">
        <f t="shared" si="139"/>
        <v>4.2097341558103256</v>
      </c>
      <c r="BK78" s="30">
        <f t="shared" si="113"/>
        <v>-2.0559323160862206</v>
      </c>
      <c r="BL78" s="30">
        <f t="shared" si="114"/>
        <v>15.08668306928878</v>
      </c>
      <c r="BM78" s="30"/>
      <c r="BN78" s="30">
        <f t="shared" si="140"/>
        <v>13.2554530093763</v>
      </c>
      <c r="BO78" s="30">
        <f t="shared" si="141"/>
        <v>4.2097341558103256</v>
      </c>
      <c r="BP78" s="30">
        <f t="shared" si="115"/>
        <v>-6.3858631891496396</v>
      </c>
      <c r="BQ78" s="30">
        <f t="shared" si="116"/>
        <v>8.6926902185908919</v>
      </c>
      <c r="BR78" s="30"/>
      <c r="BS78" s="30">
        <f t="shared" si="142"/>
        <v>23.835071851884191</v>
      </c>
      <c r="BT78" s="30">
        <f t="shared" si="143"/>
        <v>4.2097341558103256</v>
      </c>
      <c r="BU78" s="30">
        <f t="shared" si="117"/>
        <v>-11.482633437123528</v>
      </c>
      <c r="BV78" s="30">
        <f t="shared" si="118"/>
        <v>2.9482391687525791</v>
      </c>
      <c r="BW78" s="30"/>
      <c r="BX78" s="30">
        <f t="shared" si="144"/>
        <v>38.167555765546837</v>
      </c>
      <c r="BY78" s="30">
        <f t="shared" si="145"/>
        <v>4.2097341558103256</v>
      </c>
      <c r="BZ78" s="30">
        <f t="shared" si="119"/>
        <v>-18.387360221534205</v>
      </c>
      <c r="CA78" s="30">
        <f t="shared" si="120"/>
        <v>-2.3320075410871901</v>
      </c>
      <c r="CB78" s="30">
        <f t="shared" si="84"/>
        <v>-18.387360221534205</v>
      </c>
      <c r="CC78" s="30">
        <f t="shared" si="85"/>
        <v>-2.3320075410871901</v>
      </c>
      <c r="CD78" s="30"/>
      <c r="CE78" s="30">
        <f t="shared" si="146"/>
        <v>62.228953074416481</v>
      </c>
      <c r="CF78" s="30">
        <f t="shared" si="147"/>
        <v>4.2097341558103256</v>
      </c>
      <c r="CG78" s="30">
        <f t="shared" si="121"/>
        <v>-29.979026779103226</v>
      </c>
      <c r="CH78" s="30">
        <f t="shared" si="122"/>
        <v>-6.8615035674789766</v>
      </c>
      <c r="CI78" s="30">
        <f t="shared" si="86"/>
        <v>-29.979026779103226</v>
      </c>
      <c r="CJ78" s="30">
        <f t="shared" si="87"/>
        <v>-6.8615035674789766</v>
      </c>
      <c r="CK78" s="30"/>
      <c r="CL78" s="30">
        <f t="shared" si="148"/>
        <v>73.906548693874896</v>
      </c>
      <c r="CM78" s="30">
        <f t="shared" si="149"/>
        <v>4.2097341558103256</v>
      </c>
      <c r="CN78" s="30">
        <f t="shared" si="123"/>
        <v>-35.604751373451386</v>
      </c>
      <c r="CO78" s="30">
        <f t="shared" si="124"/>
        <v>-7.8372462739390372</v>
      </c>
      <c r="CP78" s="30">
        <f t="shared" si="88"/>
        <v>-35.604751373451386</v>
      </c>
      <c r="CQ78" s="30">
        <f t="shared" si="89"/>
        <v>-7.8372462739390372</v>
      </c>
    </row>
    <row r="79" spans="15:95" x14ac:dyDescent="0.25">
      <c r="O79" s="30">
        <f t="shared" si="125"/>
        <v>43.617644162318854</v>
      </c>
      <c r="P79" s="12">
        <f t="shared" si="126"/>
        <v>-1.998052927683112</v>
      </c>
      <c r="Q79" s="30">
        <f t="shared" si="92"/>
        <v>-114.48000000000022</v>
      </c>
      <c r="R79" s="47">
        <f t="shared" si="93"/>
        <v>-18.074086641319344</v>
      </c>
      <c r="S79" s="47">
        <f t="shared" si="94"/>
        <v>-57.089173377777215</v>
      </c>
      <c r="T79" s="47">
        <f t="shared" si="95"/>
        <v>59.881936549144974</v>
      </c>
      <c r="U79" s="12">
        <f t="shared" si="127"/>
        <v>-1.2641861022963663</v>
      </c>
      <c r="V79" s="51">
        <f t="shared" si="96"/>
        <v>-1.2641861022963663</v>
      </c>
      <c r="W79" s="47">
        <f t="shared" si="97"/>
        <v>-1.2641861022963663</v>
      </c>
      <c r="X79" s="51">
        <f t="shared" si="98"/>
        <v>5.0189992048832197</v>
      </c>
      <c r="Y79" s="51">
        <f t="shared" si="99"/>
        <v>5.0199999999999996</v>
      </c>
      <c r="Z79" s="47">
        <f t="shared" si="100"/>
        <v>18.074086641319344</v>
      </c>
      <c r="AA79" s="47">
        <f t="shared" si="101"/>
        <v>-57.089173377777207</v>
      </c>
      <c r="AB79" s="47">
        <f t="shared" si="102"/>
        <v>59.881936549144974</v>
      </c>
      <c r="AC79" s="51"/>
      <c r="AD79" s="12">
        <f t="shared" si="103"/>
        <v>1.2641861022963663</v>
      </c>
      <c r="AE79" s="30">
        <f t="shared" si="104"/>
        <v>72.432528180675533</v>
      </c>
      <c r="AF79" s="43">
        <f t="shared" si="150"/>
        <v>0.30211821766701896</v>
      </c>
      <c r="AG79" s="45">
        <f t="shared" si="128"/>
        <v>43108</v>
      </c>
      <c r="AH79" s="42">
        <f t="shared" si="129"/>
        <v>18</v>
      </c>
      <c r="AI79" s="45">
        <f t="shared" si="130"/>
        <v>43108</v>
      </c>
      <c r="AJ79" s="30">
        <f t="shared" si="90"/>
        <v>18.074086641319344</v>
      </c>
      <c r="AK79" s="30">
        <f t="shared" si="91"/>
        <v>-57.089173377777207</v>
      </c>
      <c r="AL79" s="42"/>
      <c r="AM79" s="42"/>
      <c r="AO79" s="30">
        <f t="shared" si="131"/>
        <v>40</v>
      </c>
      <c r="AP79" s="30">
        <f t="shared" si="81"/>
        <v>4.2725660088821211</v>
      </c>
      <c r="AQ79" s="30">
        <f t="shared" si="105"/>
        <v>-17.031171662602823</v>
      </c>
      <c r="AR79" s="30">
        <f t="shared" si="106"/>
        <v>-36.193082098640815</v>
      </c>
      <c r="AS79" s="30"/>
      <c r="AT79" s="30">
        <f t="shared" si="132"/>
        <v>26.225149163881511</v>
      </c>
      <c r="AU79" s="30">
        <f t="shared" si="133"/>
        <v>4.2725660088821211</v>
      </c>
      <c r="AV79" s="30">
        <f t="shared" si="107"/>
        <v>-11.166125432185773</v>
      </c>
      <c r="AW79" s="30">
        <f t="shared" si="108"/>
        <v>-23.72922441843663</v>
      </c>
      <c r="AX79" s="30"/>
      <c r="AY79" s="30">
        <f t="shared" si="134"/>
        <v>61.010139160756196</v>
      </c>
      <c r="AZ79" s="30">
        <f t="shared" si="135"/>
        <v>4.2725660088821211</v>
      </c>
      <c r="BA79" s="30">
        <f t="shared" si="109"/>
        <v>-25.976853830153143</v>
      </c>
      <c r="BB79" s="30">
        <f t="shared" si="110"/>
        <v>-55.203624387368755</v>
      </c>
      <c r="BC79" s="30"/>
      <c r="BD79" s="30">
        <f t="shared" si="136"/>
        <v>0.42498554331150196</v>
      </c>
      <c r="BE79" s="30">
        <f t="shared" si="137"/>
        <v>4.2725660088821211</v>
      </c>
      <c r="BF79" s="30">
        <f t="shared" si="111"/>
        <v>-0.18095004355656791</v>
      </c>
      <c r="BG79" s="30">
        <f t="shared" si="112"/>
        <v>18.269497348119678</v>
      </c>
      <c r="BH79" s="30"/>
      <c r="BI79" s="30">
        <f t="shared" si="138"/>
        <v>4.2676006984684678</v>
      </c>
      <c r="BJ79" s="30">
        <f t="shared" si="139"/>
        <v>4.2725660088821211</v>
      </c>
      <c r="BK79" s="30">
        <f t="shared" si="113"/>
        <v>-1.8170560020765045</v>
      </c>
      <c r="BL79" s="30">
        <f t="shared" si="114"/>
        <v>14.964969508019408</v>
      </c>
      <c r="BM79" s="30"/>
      <c r="BN79" s="30">
        <f t="shared" si="140"/>
        <v>13.2554530093763</v>
      </c>
      <c r="BO79" s="30">
        <f t="shared" si="141"/>
        <v>4.2725660088821211</v>
      </c>
      <c r="BP79" s="30">
        <f t="shared" si="115"/>
        <v>-5.6438973917063233</v>
      </c>
      <c r="BQ79" s="30">
        <f t="shared" si="116"/>
        <v>8.3146397621390982</v>
      </c>
      <c r="BR79" s="30"/>
      <c r="BS79" s="30">
        <f t="shared" si="142"/>
        <v>23.835071851884191</v>
      </c>
      <c r="BT79" s="30">
        <f t="shared" si="143"/>
        <v>4.2725660088821211</v>
      </c>
      <c r="BU79" s="30">
        <f t="shared" si="117"/>
        <v>-10.148480007497804</v>
      </c>
      <c r="BV79" s="30">
        <f t="shared" si="118"/>
        <v>2.268454042828008</v>
      </c>
      <c r="BW79" s="30"/>
      <c r="BX79" s="30">
        <f t="shared" si="144"/>
        <v>38.167555765546837</v>
      </c>
      <c r="BY79" s="30">
        <f t="shared" si="145"/>
        <v>4.2725660088821211</v>
      </c>
      <c r="BZ79" s="30">
        <f t="shared" si="119"/>
        <v>-16.250954854624855</v>
      </c>
      <c r="CA79" s="30">
        <f t="shared" si="120"/>
        <v>-3.4205604459639751</v>
      </c>
      <c r="CB79" s="30">
        <f t="shared" si="84"/>
        <v>-16.250954854624855</v>
      </c>
      <c r="CC79" s="30">
        <f t="shared" si="85"/>
        <v>-3.4205604459639751</v>
      </c>
      <c r="CD79" s="30"/>
      <c r="CE79" s="30">
        <f t="shared" si="146"/>
        <v>62.228953074416481</v>
      </c>
      <c r="CF79" s="30">
        <f t="shared" si="147"/>
        <v>4.2725660088821211</v>
      </c>
      <c r="CG79" s="30">
        <f t="shared" si="121"/>
        <v>-26.495799554861069</v>
      </c>
      <c r="CH79" s="30">
        <f t="shared" si="122"/>
        <v>-8.6362964846021768</v>
      </c>
      <c r="CI79" s="30">
        <f t="shared" si="86"/>
        <v>-26.495799554861069</v>
      </c>
      <c r="CJ79" s="30">
        <f t="shared" si="87"/>
        <v>-8.6362964846021768</v>
      </c>
      <c r="CK79" s="30"/>
      <c r="CL79" s="30">
        <f t="shared" si="148"/>
        <v>73.906548693874896</v>
      </c>
      <c r="CM79" s="30">
        <f t="shared" si="149"/>
        <v>4.2725660088821211</v>
      </c>
      <c r="CN79" s="30">
        <f t="shared" si="123"/>
        <v>-31.467877944897442</v>
      </c>
      <c r="CO79" s="30">
        <f t="shared" si="124"/>
        <v>-9.9450885671245217</v>
      </c>
      <c r="CP79" s="30">
        <f t="shared" si="88"/>
        <v>-31.467877944897442</v>
      </c>
      <c r="CQ79" s="30">
        <f t="shared" si="89"/>
        <v>-9.9450885671245217</v>
      </c>
    </row>
    <row r="80" spans="15:95" x14ac:dyDescent="0.25">
      <c r="O80" s="30">
        <f t="shared" si="125"/>
        <v>43.617644162318854</v>
      </c>
      <c r="P80" s="12">
        <f t="shared" si="126"/>
        <v>-2.0043361129902917</v>
      </c>
      <c r="Q80" s="30">
        <f t="shared" si="92"/>
        <v>-114.84000000000022</v>
      </c>
      <c r="R80" s="47">
        <f t="shared" si="93"/>
        <v>-18.323149819534827</v>
      </c>
      <c r="S80" s="47">
        <f t="shared" si="94"/>
        <v>-56.974827710918412</v>
      </c>
      <c r="T80" s="47">
        <f t="shared" si="95"/>
        <v>59.848716043019301</v>
      </c>
      <c r="U80" s="12">
        <f t="shared" si="127"/>
        <v>-1.2596419588149763</v>
      </c>
      <c r="V80" s="51">
        <f t="shared" si="96"/>
        <v>-1.2596419588149763</v>
      </c>
      <c r="W80" s="47">
        <f t="shared" si="97"/>
        <v>-1.2596419588149763</v>
      </c>
      <c r="X80" s="51">
        <f t="shared" si="98"/>
        <v>5.0235433483646101</v>
      </c>
      <c r="Y80" s="51">
        <f t="shared" si="99"/>
        <v>5.0299999999999994</v>
      </c>
      <c r="Z80" s="47">
        <f t="shared" si="100"/>
        <v>18.323149819534834</v>
      </c>
      <c r="AA80" s="47">
        <f t="shared" si="101"/>
        <v>-56.974827710918412</v>
      </c>
      <c r="AB80" s="47">
        <f t="shared" si="102"/>
        <v>59.848716043019301</v>
      </c>
      <c r="AC80" s="51"/>
      <c r="AD80" s="12">
        <f t="shared" si="103"/>
        <v>1.2596419588149763</v>
      </c>
      <c r="AE80" s="30">
        <f t="shared" si="104"/>
        <v>72.172167937690006</v>
      </c>
      <c r="AF80" s="43">
        <f t="shared" si="150"/>
        <v>0.30666236114840895</v>
      </c>
      <c r="AG80" s="45">
        <f t="shared" si="128"/>
        <v>43108</v>
      </c>
      <c r="AH80" s="42">
        <f t="shared" si="129"/>
        <v>18</v>
      </c>
      <c r="AI80" s="45">
        <f t="shared" si="130"/>
        <v>43108</v>
      </c>
      <c r="AJ80" s="30">
        <f t="shared" si="90"/>
        <v>18.323149819534834</v>
      </c>
      <c r="AK80" s="30">
        <f t="shared" si="91"/>
        <v>-56.974827710918412</v>
      </c>
      <c r="AL80" s="42"/>
      <c r="AM80" s="42"/>
      <c r="AO80" s="30">
        <f t="shared" si="131"/>
        <v>40</v>
      </c>
      <c r="AP80" s="30">
        <f t="shared" si="81"/>
        <v>4.3353978619539166</v>
      </c>
      <c r="AQ80" s="30">
        <f t="shared" si="105"/>
        <v>-14.724982107387046</v>
      </c>
      <c r="AR80" s="30">
        <f t="shared" si="106"/>
        <v>-37.191059435530086</v>
      </c>
      <c r="AS80" s="30"/>
      <c r="AT80" s="30">
        <f t="shared" si="132"/>
        <v>26.225149163881511</v>
      </c>
      <c r="AU80" s="30">
        <f t="shared" si="133"/>
        <v>4.3353978619539166</v>
      </c>
      <c r="AV80" s="30">
        <f t="shared" si="107"/>
        <v>-9.6541213050427892</v>
      </c>
      <c r="AW80" s="30">
        <f t="shared" si="108"/>
        <v>-24.383527031488985</v>
      </c>
      <c r="AX80" s="30"/>
      <c r="AY80" s="30">
        <f t="shared" si="134"/>
        <v>61.010139160756196</v>
      </c>
      <c r="AZ80" s="30">
        <f t="shared" si="135"/>
        <v>4.3353978619539166</v>
      </c>
      <c r="BA80" s="30">
        <f t="shared" si="109"/>
        <v>-22.459330187783216</v>
      </c>
      <c r="BB80" s="30">
        <f t="shared" si="110"/>
        <v>-56.725792792441133</v>
      </c>
      <c r="BC80" s="30"/>
      <c r="BD80" s="30">
        <f t="shared" si="136"/>
        <v>0.42498554331150196</v>
      </c>
      <c r="BE80" s="30">
        <f t="shared" si="137"/>
        <v>4.3353978619539166</v>
      </c>
      <c r="BF80" s="30">
        <f t="shared" si="111"/>
        <v>-0.1564476130290007</v>
      </c>
      <c r="BG80" s="30">
        <f t="shared" si="112"/>
        <v>18.258894199601418</v>
      </c>
      <c r="BH80" s="30"/>
      <c r="BI80" s="30">
        <f t="shared" si="138"/>
        <v>4.2676006984684678</v>
      </c>
      <c r="BJ80" s="30">
        <f t="shared" si="139"/>
        <v>4.3353978619539166</v>
      </c>
      <c r="BK80" s="30">
        <f t="shared" si="113"/>
        <v>-1.5710085981605162</v>
      </c>
      <c r="BL80" s="30">
        <f t="shared" si="114"/>
        <v>14.858495288520301</v>
      </c>
      <c r="BM80" s="30"/>
      <c r="BN80" s="30">
        <f t="shared" si="140"/>
        <v>13.2554530093763</v>
      </c>
      <c r="BO80" s="30">
        <f t="shared" si="141"/>
        <v>4.3353978619539166</v>
      </c>
      <c r="BP80" s="30">
        <f t="shared" si="115"/>
        <v>-4.8796577097093943</v>
      </c>
      <c r="BQ80" s="30">
        <f t="shared" si="116"/>
        <v>7.9839237198001438</v>
      </c>
      <c r="BR80" s="30"/>
      <c r="BS80" s="30">
        <f t="shared" si="142"/>
        <v>23.835071851884191</v>
      </c>
      <c r="BT80" s="30">
        <f t="shared" si="143"/>
        <v>4.3353978619539166</v>
      </c>
      <c r="BU80" s="30">
        <f t="shared" si="117"/>
        <v>-8.7742751636819829</v>
      </c>
      <c r="BV80" s="30">
        <f t="shared" si="118"/>
        <v>1.673782504545315</v>
      </c>
      <c r="BW80" s="30"/>
      <c r="BX80" s="30">
        <f t="shared" si="144"/>
        <v>38.167555765546837</v>
      </c>
      <c r="BY80" s="30">
        <f t="shared" si="145"/>
        <v>4.3353978619539166</v>
      </c>
      <c r="BZ80" s="30">
        <f t="shared" si="119"/>
        <v>-14.050414393259361</v>
      </c>
      <c r="CA80" s="30">
        <f t="shared" si="120"/>
        <v>-4.3728193374257991</v>
      </c>
      <c r="CB80" s="30">
        <f t="shared" si="84"/>
        <v>-14.050414393259361</v>
      </c>
      <c r="CC80" s="30">
        <f t="shared" si="85"/>
        <v>-4.3728193374257991</v>
      </c>
      <c r="CD80" s="30"/>
      <c r="CE80" s="30">
        <f t="shared" si="146"/>
        <v>62.228953074416481</v>
      </c>
      <c r="CF80" s="30">
        <f t="shared" si="147"/>
        <v>4.3353978619539166</v>
      </c>
      <c r="CG80" s="30">
        <f t="shared" si="121"/>
        <v>-22.908005514555271</v>
      </c>
      <c r="CH80" s="30">
        <f t="shared" si="122"/>
        <v>-10.188873606267506</v>
      </c>
      <c r="CI80" s="30">
        <f t="shared" si="86"/>
        <v>-22.908005514555271</v>
      </c>
      <c r="CJ80" s="30">
        <f t="shared" si="87"/>
        <v>-10.188873606267506</v>
      </c>
      <c r="CK80" s="30"/>
      <c r="CL80" s="30">
        <f t="shared" si="148"/>
        <v>73.906548693874896</v>
      </c>
      <c r="CM80" s="30">
        <f t="shared" si="149"/>
        <v>4.3353978619539166</v>
      </c>
      <c r="CN80" s="30">
        <f t="shared" si="123"/>
        <v>-27.20681517840093</v>
      </c>
      <c r="CO80" s="30">
        <f t="shared" si="124"/>
        <v>-11.78901508322928</v>
      </c>
      <c r="CP80" s="30">
        <f t="shared" si="88"/>
        <v>-27.20681517840093</v>
      </c>
      <c r="CQ80" s="30">
        <f t="shared" si="89"/>
        <v>-11.78901508322928</v>
      </c>
    </row>
    <row r="81" spans="15:95" x14ac:dyDescent="0.25">
      <c r="O81" s="30">
        <f t="shared" si="125"/>
        <v>43.617644162318854</v>
      </c>
      <c r="P81" s="12">
        <f t="shared" si="126"/>
        <v>-2.0106192982974713</v>
      </c>
      <c r="Q81" s="30">
        <f t="shared" si="92"/>
        <v>-115.20000000000022</v>
      </c>
      <c r="R81" s="47">
        <f t="shared" si="93"/>
        <v>-18.57148963116969</v>
      </c>
      <c r="S81" s="47">
        <f t="shared" si="94"/>
        <v>-56.858919401339932</v>
      </c>
      <c r="T81" s="47">
        <f t="shared" si="95"/>
        <v>59.81502271677838</v>
      </c>
      <c r="U81" s="12">
        <f t="shared" si="127"/>
        <v>-1.2550962463278694</v>
      </c>
      <c r="V81" s="51">
        <f t="shared" si="96"/>
        <v>-1.2550962463278694</v>
      </c>
      <c r="W81" s="47">
        <f t="shared" si="97"/>
        <v>-1.2550962463278694</v>
      </c>
      <c r="X81" s="51">
        <f t="shared" si="98"/>
        <v>5.028089060851717</v>
      </c>
      <c r="Y81" s="51">
        <f t="shared" si="99"/>
        <v>5.0299999999999994</v>
      </c>
      <c r="Z81" s="47">
        <f t="shared" si="100"/>
        <v>18.571489631169683</v>
      </c>
      <c r="AA81" s="47">
        <f t="shared" si="101"/>
        <v>-56.858919401339932</v>
      </c>
      <c r="AB81" s="47">
        <f t="shared" si="102"/>
        <v>59.81502271677838</v>
      </c>
      <c r="AC81" s="51"/>
      <c r="AD81" s="12">
        <f t="shared" si="103"/>
        <v>1.2550962463278694</v>
      </c>
      <c r="AE81" s="30">
        <f t="shared" si="104"/>
        <v>71.911717797298863</v>
      </c>
      <c r="AF81" s="43">
        <f t="shared" si="150"/>
        <v>0.31120807363551584</v>
      </c>
      <c r="AG81" s="45">
        <f t="shared" si="128"/>
        <v>43109</v>
      </c>
      <c r="AH81" s="42">
        <f t="shared" si="129"/>
        <v>19</v>
      </c>
      <c r="AI81" s="45">
        <f t="shared" si="130"/>
        <v>43109</v>
      </c>
      <c r="AJ81" s="30">
        <f t="shared" si="90"/>
        <v>18.571489631169683</v>
      </c>
      <c r="AK81" s="30">
        <f t="shared" si="91"/>
        <v>-56.858919401339932</v>
      </c>
      <c r="AL81" s="42"/>
      <c r="AM81" s="42"/>
      <c r="AO81" s="30">
        <f t="shared" si="131"/>
        <v>40</v>
      </c>
      <c r="AP81" s="30">
        <f t="shared" si="81"/>
        <v>4.3982297150257121</v>
      </c>
      <c r="AQ81" s="30">
        <f t="shared" si="105"/>
        <v>-12.360679774997836</v>
      </c>
      <c r="AR81" s="30">
        <f t="shared" si="106"/>
        <v>-38.04226065180616</v>
      </c>
      <c r="AS81" s="30"/>
      <c r="AT81" s="30">
        <f t="shared" si="132"/>
        <v>26.225149163881511</v>
      </c>
      <c r="AU81" s="30">
        <f t="shared" si="133"/>
        <v>4.3982297150257121</v>
      </c>
      <c r="AV81" s="30">
        <f t="shared" si="107"/>
        <v>-8.1040167716572906</v>
      </c>
      <c r="AW81" s="30">
        <f t="shared" si="108"/>
        <v>-24.941599003121922</v>
      </c>
      <c r="AX81" s="30"/>
      <c r="AY81" s="30">
        <f t="shared" si="134"/>
        <v>61.010139160756196</v>
      </c>
      <c r="AZ81" s="30">
        <f t="shared" si="135"/>
        <v>4.3982297150257121</v>
      </c>
      <c r="BA81" s="30">
        <f t="shared" si="109"/>
        <v>-18.853169829854064</v>
      </c>
      <c r="BB81" s="30">
        <f t="shared" si="110"/>
        <v>-58.024090408911341</v>
      </c>
      <c r="BC81" s="30"/>
      <c r="BD81" s="30">
        <f t="shared" si="136"/>
        <v>0.42498554331150196</v>
      </c>
      <c r="BE81" s="30">
        <f t="shared" si="137"/>
        <v>4.3982297150257121</v>
      </c>
      <c r="BF81" s="30">
        <f t="shared" si="111"/>
        <v>-0.13132775524692372</v>
      </c>
      <c r="BG81" s="30">
        <f t="shared" si="112"/>
        <v>18.249850494317254</v>
      </c>
      <c r="BH81" s="30"/>
      <c r="BI81" s="30">
        <f t="shared" si="138"/>
        <v>4.2676006984684678</v>
      </c>
      <c r="BJ81" s="30">
        <f t="shared" si="139"/>
        <v>4.3982297150257121</v>
      </c>
      <c r="BK81" s="30">
        <f t="shared" si="113"/>
        <v>-1.3187611410331457</v>
      </c>
      <c r="BL81" s="30">
        <f t="shared" si="114"/>
        <v>14.767680615892374</v>
      </c>
      <c r="BM81" s="30"/>
      <c r="BN81" s="30">
        <f t="shared" si="140"/>
        <v>13.2554530093763</v>
      </c>
      <c r="BO81" s="30">
        <f t="shared" si="141"/>
        <v>4.3982297150257121</v>
      </c>
      <c r="BP81" s="30">
        <f t="shared" si="115"/>
        <v>-4.0961602480357957</v>
      </c>
      <c r="BQ81" s="30">
        <f t="shared" si="116"/>
        <v>7.7018472767033561</v>
      </c>
      <c r="BR81" s="30"/>
      <c r="BS81" s="30">
        <f t="shared" si="142"/>
        <v>23.835071851884191</v>
      </c>
      <c r="BT81" s="30">
        <f t="shared" si="143"/>
        <v>4.3982297150257121</v>
      </c>
      <c r="BU81" s="30">
        <f t="shared" si="117"/>
        <v>-7.3654422643801283</v>
      </c>
      <c r="BV81" s="30">
        <f t="shared" si="118"/>
        <v>1.1665714507865239</v>
      </c>
      <c r="BW81" s="30"/>
      <c r="BX81" s="30">
        <f t="shared" si="144"/>
        <v>38.167555765546837</v>
      </c>
      <c r="BY81" s="30">
        <f t="shared" si="145"/>
        <v>4.3982297150257121</v>
      </c>
      <c r="BZ81" s="30">
        <f t="shared" si="119"/>
        <v>-11.79442336530742</v>
      </c>
      <c r="CA81" s="30">
        <f t="shared" si="120"/>
        <v>-5.1850260846737619</v>
      </c>
      <c r="CB81" s="30">
        <f t="shared" si="84"/>
        <v>-11.79442336530742</v>
      </c>
      <c r="CC81" s="30">
        <f t="shared" si="85"/>
        <v>-5.1850260846737619</v>
      </c>
      <c r="CD81" s="30"/>
      <c r="CE81" s="30">
        <f t="shared" si="146"/>
        <v>62.228953074416481</v>
      </c>
      <c r="CF81" s="30">
        <f t="shared" si="147"/>
        <v>4.3982297150257121</v>
      </c>
      <c r="CG81" s="30">
        <f t="shared" si="121"/>
        <v>-19.229804042155731</v>
      </c>
      <c r="CH81" s="30">
        <f t="shared" si="122"/>
        <v>-11.51310761988077</v>
      </c>
      <c r="CI81" s="30">
        <f t="shared" si="86"/>
        <v>-19.229804042155731</v>
      </c>
      <c r="CJ81" s="30">
        <f t="shared" si="87"/>
        <v>-11.51310761988077</v>
      </c>
      <c r="CK81" s="30"/>
      <c r="CL81" s="30">
        <f t="shared" si="148"/>
        <v>73.906548693874896</v>
      </c>
      <c r="CM81" s="30">
        <f t="shared" si="149"/>
        <v>4.3982297150257121</v>
      </c>
      <c r="CN81" s="30">
        <f t="shared" si="123"/>
        <v>-22.838379542006805</v>
      </c>
      <c r="CO81" s="30">
        <f t="shared" si="124"/>
        <v>-13.361748686704125</v>
      </c>
      <c r="CP81" s="30">
        <f t="shared" si="88"/>
        <v>-22.838379542006805</v>
      </c>
      <c r="CQ81" s="30">
        <f t="shared" si="89"/>
        <v>-13.361748686704125</v>
      </c>
    </row>
    <row r="82" spans="15:95" x14ac:dyDescent="0.25">
      <c r="O82" s="30">
        <f t="shared" si="125"/>
        <v>43.617644162318854</v>
      </c>
      <c r="P82" s="12">
        <f t="shared" si="126"/>
        <v>-2.016902483604651</v>
      </c>
      <c r="Q82" s="30">
        <f t="shared" si="92"/>
        <v>-115.56000000000022</v>
      </c>
      <c r="R82" s="47">
        <f t="shared" si="93"/>
        <v>-18.819096272193402</v>
      </c>
      <c r="S82" s="47">
        <f t="shared" si="94"/>
        <v>-56.741453024903365</v>
      </c>
      <c r="T82" s="47">
        <f t="shared" si="95"/>
        <v>59.780857102248028</v>
      </c>
      <c r="U82" s="12">
        <f t="shared" si="127"/>
        <v>-1.2505489399835985</v>
      </c>
      <c r="V82" s="51">
        <f t="shared" si="96"/>
        <v>-1.2505489399835985</v>
      </c>
      <c r="W82" s="47">
        <f t="shared" si="97"/>
        <v>-1.2505489399835985</v>
      </c>
      <c r="X82" s="51">
        <f t="shared" si="98"/>
        <v>5.0326363671959875</v>
      </c>
      <c r="Y82" s="51">
        <f t="shared" si="99"/>
        <v>5.04</v>
      </c>
      <c r="Z82" s="47">
        <f t="shared" si="100"/>
        <v>18.819096272193399</v>
      </c>
      <c r="AA82" s="47">
        <f t="shared" si="101"/>
        <v>-56.741453024903365</v>
      </c>
      <c r="AB82" s="47">
        <f t="shared" si="102"/>
        <v>59.780857102248028</v>
      </c>
      <c r="AC82" s="51"/>
      <c r="AD82" s="12">
        <f t="shared" si="103"/>
        <v>1.2505489399835985</v>
      </c>
      <c r="AE82" s="30">
        <f t="shared" si="104"/>
        <v>71.651176335619084</v>
      </c>
      <c r="AF82" s="43">
        <f t="shared" si="150"/>
        <v>0.31575537997978675</v>
      </c>
      <c r="AG82" s="45">
        <f t="shared" si="128"/>
        <v>43109</v>
      </c>
      <c r="AH82" s="42">
        <f t="shared" si="129"/>
        <v>19</v>
      </c>
      <c r="AI82" s="45">
        <f t="shared" si="130"/>
        <v>43109</v>
      </c>
      <c r="AJ82" s="30">
        <f t="shared" si="90"/>
        <v>18.819096272193399</v>
      </c>
      <c r="AK82" s="30">
        <f t="shared" si="91"/>
        <v>-56.741453024903365</v>
      </c>
      <c r="AL82" s="42"/>
      <c r="AM82" s="42"/>
      <c r="AO82" s="30">
        <f t="shared" si="131"/>
        <v>40</v>
      </c>
      <c r="AP82" s="30">
        <f t="shared" si="81"/>
        <v>4.4610615680975076</v>
      </c>
      <c r="AQ82" s="30">
        <f t="shared" si="105"/>
        <v>-9.9475954865941425</v>
      </c>
      <c r="AR82" s="30">
        <f t="shared" si="106"/>
        <v>-38.743326445145257</v>
      </c>
      <c r="AS82" s="30"/>
      <c r="AT82" s="30">
        <f t="shared" si="132"/>
        <v>26.225149163881511</v>
      </c>
      <c r="AU82" s="30">
        <f t="shared" si="133"/>
        <v>4.4610615680975076</v>
      </c>
      <c r="AV82" s="30">
        <f t="shared" si="107"/>
        <v>-6.5219293864471473</v>
      </c>
      <c r="AW82" s="30">
        <f t="shared" si="108"/>
        <v>-25.40123787822224</v>
      </c>
      <c r="AX82" s="30"/>
      <c r="AY82" s="30">
        <f t="shared" si="134"/>
        <v>61.010139160756196</v>
      </c>
      <c r="AZ82" s="30">
        <f t="shared" si="135"/>
        <v>4.4610615680975076</v>
      </c>
      <c r="BA82" s="30">
        <f t="shared" si="109"/>
        <v>-15.172604623800472</v>
      </c>
      <c r="BB82" s="30">
        <f t="shared" si="110"/>
        <v>-59.093393449222944</v>
      </c>
      <c r="BC82" s="30"/>
      <c r="BD82" s="30">
        <f t="shared" si="136"/>
        <v>0.42498554331150196</v>
      </c>
      <c r="BE82" s="30">
        <f t="shared" si="137"/>
        <v>4.4610615680975076</v>
      </c>
      <c r="BF82" s="30">
        <f t="shared" si="111"/>
        <v>-0.10568960681283142</v>
      </c>
      <c r="BG82" s="30">
        <f t="shared" si="112"/>
        <v>18.242401923640273</v>
      </c>
      <c r="BH82" s="30"/>
      <c r="BI82" s="30">
        <f t="shared" si="138"/>
        <v>4.2676006984684678</v>
      </c>
      <c r="BJ82" s="30">
        <f t="shared" si="139"/>
        <v>4.4610615680975076</v>
      </c>
      <c r="BK82" s="30">
        <f t="shared" si="113"/>
        <v>-1.0613091361667735</v>
      </c>
      <c r="BL82" s="30">
        <f t="shared" si="114"/>
        <v>14.69288389415922</v>
      </c>
      <c r="BM82" s="30"/>
      <c r="BN82" s="30">
        <f t="shared" si="140"/>
        <v>13.2554530093763</v>
      </c>
      <c r="BO82" s="30">
        <f t="shared" si="141"/>
        <v>4.4610615680975076</v>
      </c>
      <c r="BP82" s="30">
        <f t="shared" si="115"/>
        <v>-3.296497113220811</v>
      </c>
      <c r="BQ82" s="30">
        <f t="shared" si="116"/>
        <v>7.4695236597011689</v>
      </c>
      <c r="BR82" s="30"/>
      <c r="BS82" s="30">
        <f t="shared" si="142"/>
        <v>23.835071851884191</v>
      </c>
      <c r="BT82" s="30">
        <f t="shared" si="143"/>
        <v>4.4610615680975076</v>
      </c>
      <c r="BU82" s="30">
        <f t="shared" si="117"/>
        <v>-5.9275413294112571</v>
      </c>
      <c r="BV82" s="30">
        <f t="shared" si="118"/>
        <v>0.74882261185813803</v>
      </c>
      <c r="BW82" s="30"/>
      <c r="BX82" s="30">
        <f t="shared" si="144"/>
        <v>38.167555765546837</v>
      </c>
      <c r="BY82" s="30">
        <f t="shared" si="145"/>
        <v>4.4610615680975076</v>
      </c>
      <c r="BZ82" s="30">
        <f t="shared" si="119"/>
        <v>-9.4918851366920993</v>
      </c>
      <c r="CA82" s="30">
        <f t="shared" si="120"/>
        <v>-5.8539752787384423</v>
      </c>
      <c r="CB82" s="30">
        <f t="shared" si="84"/>
        <v>-9.4918851366920993</v>
      </c>
      <c r="CC82" s="30">
        <f t="shared" si="85"/>
        <v>-5.8539752787384423</v>
      </c>
      <c r="CD82" s="30"/>
      <c r="CE82" s="30">
        <f t="shared" si="146"/>
        <v>62.228953074416481</v>
      </c>
      <c r="CF82" s="30">
        <f t="shared" si="147"/>
        <v>4.4610615680975076</v>
      </c>
      <c r="CG82" s="30">
        <f t="shared" si="121"/>
        <v>-15.475711318463603</v>
      </c>
      <c r="CH82" s="30">
        <f t="shared" si="122"/>
        <v>-12.60377237877519</v>
      </c>
      <c r="CI82" s="30">
        <f t="shared" si="86"/>
        <v>-15.475711318463603</v>
      </c>
      <c r="CJ82" s="30">
        <f t="shared" si="87"/>
        <v>-12.60377237877519</v>
      </c>
      <c r="CK82" s="30"/>
      <c r="CL82" s="30">
        <f t="shared" si="148"/>
        <v>73.906548693874896</v>
      </c>
      <c r="CM82" s="30">
        <f t="shared" si="149"/>
        <v>4.4610615680975076</v>
      </c>
      <c r="CN82" s="30">
        <f t="shared" si="123"/>
        <v>-18.379811255423505</v>
      </c>
      <c r="CO82" s="30">
        <f t="shared" si="124"/>
        <v>-14.657082516529762</v>
      </c>
      <c r="CP82" s="30">
        <f t="shared" si="88"/>
        <v>-18.379811255423505</v>
      </c>
      <c r="CQ82" s="30">
        <f t="shared" si="89"/>
        <v>-14.657082516529762</v>
      </c>
    </row>
    <row r="83" spans="15:95" x14ac:dyDescent="0.25">
      <c r="O83" s="30">
        <f t="shared" si="125"/>
        <v>43.617644162318854</v>
      </c>
      <c r="P83" s="12">
        <f t="shared" si="126"/>
        <v>-2.0231856689118306</v>
      </c>
      <c r="Q83" s="30">
        <f t="shared" si="92"/>
        <v>-115.92000000000021</v>
      </c>
      <c r="R83" s="47">
        <f t="shared" si="93"/>
        <v>-19.065959967519742</v>
      </c>
      <c r="S83" s="47">
        <f t="shared" si="94"/>
        <v>-56.622433218980113</v>
      </c>
      <c r="T83" s="47">
        <f t="shared" si="95"/>
        <v>59.746219739167827</v>
      </c>
      <c r="U83" s="12">
        <f t="shared" si="127"/>
        <v>-1.2460000148364674</v>
      </c>
      <c r="V83" s="51">
        <f t="shared" si="96"/>
        <v>-1.2460000148364674</v>
      </c>
      <c r="W83" s="47">
        <f t="shared" si="97"/>
        <v>-1.2460000148364674</v>
      </c>
      <c r="X83" s="51">
        <f t="shared" si="98"/>
        <v>5.0371852923431186</v>
      </c>
      <c r="Y83" s="51">
        <f t="shared" si="99"/>
        <v>5.04</v>
      </c>
      <c r="Z83" s="47">
        <f t="shared" si="100"/>
        <v>19.065959967519742</v>
      </c>
      <c r="AA83" s="47">
        <f t="shared" si="101"/>
        <v>-56.622433218980113</v>
      </c>
      <c r="AB83" s="47">
        <f t="shared" si="102"/>
        <v>59.746219739167827</v>
      </c>
      <c r="AC83" s="51"/>
      <c r="AD83" s="12">
        <f t="shared" si="103"/>
        <v>1.2460000148364674</v>
      </c>
      <c r="AE83" s="30">
        <f t="shared" si="104"/>
        <v>71.390542123367538</v>
      </c>
      <c r="AF83" s="43">
        <f t="shared" si="150"/>
        <v>0.32030430512691788</v>
      </c>
      <c r="AG83" s="45">
        <f t="shared" si="128"/>
        <v>43109</v>
      </c>
      <c r="AH83" s="42">
        <f t="shared" si="129"/>
        <v>19</v>
      </c>
      <c r="AI83" s="45">
        <f t="shared" si="130"/>
        <v>43109</v>
      </c>
      <c r="AJ83" s="30">
        <f t="shared" si="90"/>
        <v>19.065959967519742</v>
      </c>
      <c r="AK83" s="30">
        <f t="shared" si="91"/>
        <v>-56.622433218980113</v>
      </c>
      <c r="AL83" s="42"/>
      <c r="AM83" s="42"/>
      <c r="AO83" s="30">
        <f t="shared" si="131"/>
        <v>40</v>
      </c>
      <c r="AP83" s="30">
        <f t="shared" si="81"/>
        <v>4.5238934211693032</v>
      </c>
      <c r="AQ83" s="30">
        <f t="shared" si="105"/>
        <v>-7.4952525834289503</v>
      </c>
      <c r="AR83" s="30">
        <f t="shared" si="106"/>
        <v>-39.291490029147553</v>
      </c>
      <c r="AS83" s="30"/>
      <c r="AT83" s="30">
        <f t="shared" si="132"/>
        <v>26.225149163881511</v>
      </c>
      <c r="AU83" s="30">
        <f t="shared" si="133"/>
        <v>4.5238934211693032</v>
      </c>
      <c r="AV83" s="30">
        <f t="shared" si="107"/>
        <v>-4.9141029255348121</v>
      </c>
      <c r="AW83" s="30">
        <f t="shared" si="108"/>
        <v>-25.760629672138943</v>
      </c>
      <c r="AX83" s="30"/>
      <c r="AY83" s="30">
        <f t="shared" si="134"/>
        <v>61.010139160756196</v>
      </c>
      <c r="AZ83" s="30">
        <f t="shared" si="135"/>
        <v>4.5238934211693032</v>
      </c>
      <c r="BA83" s="30">
        <f t="shared" si="109"/>
        <v>-11.432160079000441</v>
      </c>
      <c r="BB83" s="30">
        <f t="shared" si="110"/>
        <v>-59.929481862793921</v>
      </c>
      <c r="BC83" s="30"/>
      <c r="BD83" s="30">
        <f t="shared" si="136"/>
        <v>0.42498554331150196</v>
      </c>
      <c r="BE83" s="30">
        <f t="shared" si="137"/>
        <v>4.5238934211693032</v>
      </c>
      <c r="BF83" s="30">
        <f t="shared" si="111"/>
        <v>-7.9634349785637285E-2</v>
      </c>
      <c r="BG83" s="30">
        <f t="shared" si="112"/>
        <v>18.236577883676002</v>
      </c>
      <c r="BH83" s="30"/>
      <c r="BI83" s="30">
        <f t="shared" si="138"/>
        <v>4.2676006984684678</v>
      </c>
      <c r="BJ83" s="30">
        <f t="shared" si="139"/>
        <v>4.5238934211693032</v>
      </c>
      <c r="BK83" s="30">
        <f t="shared" si="113"/>
        <v>-0.79966862900597446</v>
      </c>
      <c r="BL83" s="30">
        <f t="shared" si="114"/>
        <v>14.63440031181014</v>
      </c>
      <c r="BM83" s="30"/>
      <c r="BN83" s="30">
        <f t="shared" si="140"/>
        <v>13.2554530093763</v>
      </c>
      <c r="BO83" s="30">
        <f t="shared" si="141"/>
        <v>4.5238934211693032</v>
      </c>
      <c r="BP83" s="30">
        <f t="shared" si="115"/>
        <v>-2.4838242103262194</v>
      </c>
      <c r="BQ83" s="30">
        <f t="shared" si="116"/>
        <v>7.287869743971326</v>
      </c>
      <c r="BR83" s="30"/>
      <c r="BS83" s="30">
        <f t="shared" si="142"/>
        <v>23.835071851884191</v>
      </c>
      <c r="BT83" s="30">
        <f t="shared" si="143"/>
        <v>4.5238934211693032</v>
      </c>
      <c r="BU83" s="30">
        <f t="shared" si="117"/>
        <v>-4.4662470968512409</v>
      </c>
      <c r="BV83" s="30">
        <f t="shared" si="118"/>
        <v>0.42218465157611007</v>
      </c>
      <c r="BW83" s="30"/>
      <c r="BX83" s="30">
        <f t="shared" si="144"/>
        <v>38.167555765546837</v>
      </c>
      <c r="BY83" s="30">
        <f t="shared" si="145"/>
        <v>4.5238934211693032</v>
      </c>
      <c r="BZ83" s="30">
        <f t="shared" si="119"/>
        <v>-7.1518867738720866</v>
      </c>
      <c r="CA83" s="30">
        <f t="shared" si="120"/>
        <v>-6.3770268827646852</v>
      </c>
      <c r="CB83" s="30">
        <f t="shared" si="84"/>
        <v>-7.1518867738720866</v>
      </c>
      <c r="CC83" s="30">
        <f t="shared" si="85"/>
        <v>-6.3770268827646852</v>
      </c>
      <c r="CD83" s="30"/>
      <c r="CE83" s="30">
        <f t="shared" si="146"/>
        <v>62.228953074416481</v>
      </c>
      <c r="CF83" s="30">
        <f t="shared" si="147"/>
        <v>4.5238934211693032</v>
      </c>
      <c r="CG83" s="30">
        <f t="shared" si="121"/>
        <v>-11.660543032377477</v>
      </c>
      <c r="CH83" s="30">
        <f t="shared" si="122"/>
        <v>-13.456563527424763</v>
      </c>
      <c r="CI83" s="30">
        <f t="shared" si="86"/>
        <v>-11.660543032377477</v>
      </c>
      <c r="CJ83" s="30">
        <f t="shared" si="87"/>
        <v>-13.456563527424763</v>
      </c>
      <c r="CK83" s="30"/>
      <c r="CL83" s="30">
        <f t="shared" si="148"/>
        <v>73.906548693874896</v>
      </c>
      <c r="CM83" s="30">
        <f t="shared" si="149"/>
        <v>4.5238934211693032</v>
      </c>
      <c r="CN83" s="30">
        <f t="shared" si="123"/>
        <v>-13.848706250752084</v>
      </c>
      <c r="CO83" s="30">
        <f t="shared" si="124"/>
        <v>-15.669904481861629</v>
      </c>
      <c r="CP83" s="30">
        <f t="shared" si="88"/>
        <v>-13.848706250752084</v>
      </c>
      <c r="CQ83" s="30">
        <f t="shared" si="89"/>
        <v>-15.669904481861629</v>
      </c>
    </row>
    <row r="84" spans="15:95" x14ac:dyDescent="0.25">
      <c r="O84" s="30">
        <f t="shared" si="125"/>
        <v>43.617644162318854</v>
      </c>
      <c r="P84" s="12">
        <f t="shared" si="126"/>
        <v>-2.0294688542190102</v>
      </c>
      <c r="Q84" s="30">
        <f t="shared" si="92"/>
        <v>-116.28000000000021</v>
      </c>
      <c r="R84" s="47">
        <f t="shared" si="93"/>
        <v>-19.312070971392714</v>
      </c>
      <c r="S84" s="47">
        <f t="shared" si="94"/>
        <v>-56.501864682268341</v>
      </c>
      <c r="T84" s="47">
        <f t="shared" si="95"/>
        <v>59.711111175203158</v>
      </c>
      <c r="U84" s="12">
        <f t="shared" si="127"/>
        <v>-1.2414494458449596</v>
      </c>
      <c r="V84" s="51">
        <f t="shared" si="96"/>
        <v>-1.2414494458449596</v>
      </c>
      <c r="W84" s="47">
        <f t="shared" si="97"/>
        <v>-1.2414494458449596</v>
      </c>
      <c r="X84" s="51">
        <f t="shared" si="98"/>
        <v>5.0417358613346268</v>
      </c>
      <c r="Y84" s="51">
        <f t="shared" si="99"/>
        <v>5.05</v>
      </c>
      <c r="Z84" s="47">
        <f t="shared" si="100"/>
        <v>19.312070971392711</v>
      </c>
      <c r="AA84" s="47">
        <f t="shared" si="101"/>
        <v>-56.501864682268341</v>
      </c>
      <c r="AB84" s="47">
        <f t="shared" si="102"/>
        <v>59.711111175203158</v>
      </c>
      <c r="AC84" s="51"/>
      <c r="AD84" s="12">
        <f t="shared" si="103"/>
        <v>1.2414494458449596</v>
      </c>
      <c r="AE84" s="30">
        <f t="shared" si="104"/>
        <v>71.129813725771044</v>
      </c>
      <c r="AF84" s="43">
        <f t="shared" si="150"/>
        <v>0.32485487411842562</v>
      </c>
      <c r="AG84" s="45">
        <f t="shared" si="128"/>
        <v>43109</v>
      </c>
      <c r="AH84" s="42">
        <f t="shared" si="129"/>
        <v>19</v>
      </c>
      <c r="AI84" s="45">
        <f t="shared" si="130"/>
        <v>43109</v>
      </c>
      <c r="AJ84" s="30">
        <f t="shared" si="90"/>
        <v>19.312070971392711</v>
      </c>
      <c r="AK84" s="30">
        <f t="shared" si="91"/>
        <v>-56.501864682268341</v>
      </c>
      <c r="AL84" s="42"/>
      <c r="AM84" s="42"/>
      <c r="AO84" s="30">
        <f t="shared" si="131"/>
        <v>40</v>
      </c>
      <c r="AP84" s="30">
        <f t="shared" si="81"/>
        <v>4.5867252742410987</v>
      </c>
      <c r="AQ84" s="30">
        <f t="shared" si="105"/>
        <v>-5.013329342572149</v>
      </c>
      <c r="AR84" s="30">
        <f t="shared" si="106"/>
        <v>-39.684588052579116</v>
      </c>
      <c r="AS84" s="30"/>
      <c r="AT84" s="30">
        <f t="shared" si="132"/>
        <v>26.225149163881511</v>
      </c>
      <c r="AU84" s="30">
        <f t="shared" si="133"/>
        <v>4.5867252742410987</v>
      </c>
      <c r="AV84" s="30">
        <f t="shared" si="107"/>
        <v>-3.2868827454154661</v>
      </c>
      <c r="AW84" s="30">
        <f t="shared" si="108"/>
        <v>-26.018356029651933</v>
      </c>
      <c r="AX84" s="30"/>
      <c r="AY84" s="30">
        <f t="shared" si="134"/>
        <v>61.010139160756196</v>
      </c>
      <c r="AZ84" s="30">
        <f t="shared" si="135"/>
        <v>4.5867252742410987</v>
      </c>
      <c r="BA84" s="30">
        <f t="shared" si="109"/>
        <v>-7.6465980212257296</v>
      </c>
      <c r="BB84" s="30">
        <f t="shared" si="110"/>
        <v>-60.529055990628365</v>
      </c>
      <c r="BC84" s="30"/>
      <c r="BD84" s="30">
        <f t="shared" si="136"/>
        <v>0.42498554331150196</v>
      </c>
      <c r="BE84" s="30">
        <f t="shared" si="137"/>
        <v>4.5867252742410987</v>
      </c>
      <c r="BF84" s="30">
        <f t="shared" si="111"/>
        <v>-5.3264812361312995E-2</v>
      </c>
      <c r="BG84" s="30">
        <f t="shared" si="112"/>
        <v>18.232401359249433</v>
      </c>
      <c r="BH84" s="30"/>
      <c r="BI84" s="30">
        <f t="shared" si="138"/>
        <v>4.2676006984684678</v>
      </c>
      <c r="BJ84" s="30">
        <f t="shared" si="139"/>
        <v>4.5867252742410987</v>
      </c>
      <c r="BK84" s="30">
        <f t="shared" si="113"/>
        <v>-0.53487219510033424</v>
      </c>
      <c r="BL84" s="30">
        <f t="shared" si="114"/>
        <v>14.592460676826061</v>
      </c>
      <c r="BM84" s="30"/>
      <c r="BN84" s="30">
        <f t="shared" si="140"/>
        <v>13.2554530093763</v>
      </c>
      <c r="BO84" s="30">
        <f t="shared" si="141"/>
        <v>4.5867252742410987</v>
      </c>
      <c r="BP84" s="30">
        <f t="shared" si="115"/>
        <v>-1.6613487880248126</v>
      </c>
      <c r="BQ84" s="30">
        <f t="shared" si="116"/>
        <v>7.1576024345294318</v>
      </c>
      <c r="BR84" s="30"/>
      <c r="BS84" s="30">
        <f t="shared" si="142"/>
        <v>23.835071851884191</v>
      </c>
      <c r="BT84" s="30">
        <f t="shared" si="143"/>
        <v>4.5867252742410987</v>
      </c>
      <c r="BU84" s="30">
        <f t="shared" si="117"/>
        <v>-2.9873266274341628</v>
      </c>
      <c r="BV84" s="30">
        <f t="shared" si="118"/>
        <v>0.1879466607429876</v>
      </c>
      <c r="BW84" s="30"/>
      <c r="BX84" s="30">
        <f t="shared" si="144"/>
        <v>38.167555765546837</v>
      </c>
      <c r="BY84" s="30">
        <f t="shared" si="145"/>
        <v>4.5867252742410987</v>
      </c>
      <c r="BZ84" s="30">
        <f t="shared" si="119"/>
        <v>-4.7836631813418693</v>
      </c>
      <c r="CA84" s="30">
        <f t="shared" si="120"/>
        <v>-6.7521166510309421</v>
      </c>
      <c r="CB84" s="30">
        <f t="shared" ref="CB84:CB111" si="151">IF(BZ84^2+CA84^2&lt;(1.01*$AY$8)^2,BZ84,)</f>
        <v>-4.7836631813418693</v>
      </c>
      <c r="CC84" s="30">
        <f t="shared" ref="CC84:CC111" si="152">IF(BZ84^2+CA84^2&lt;(1.01*$AY$8)^2,CA84,)</f>
        <v>-6.7521166510309421</v>
      </c>
      <c r="CD84" s="30"/>
      <c r="CE84" s="30">
        <f t="shared" si="146"/>
        <v>62.228953074416481</v>
      </c>
      <c r="CF84" s="30">
        <f t="shared" si="147"/>
        <v>4.5867252742410987</v>
      </c>
      <c r="CG84" s="30">
        <f t="shared" si="121"/>
        <v>-7.7993559101379377</v>
      </c>
      <c r="CH84" s="30">
        <f t="shared" si="122"/>
        <v>-14.068115488768974</v>
      </c>
      <c r="CI84" s="30">
        <f t="shared" si="86"/>
        <v>-7.7993559101379377</v>
      </c>
      <c r="CJ84" s="30">
        <f t="shared" si="87"/>
        <v>-14.068115488768974</v>
      </c>
      <c r="CK84" s="30"/>
      <c r="CL84" s="30">
        <f t="shared" si="148"/>
        <v>73.906548693874896</v>
      </c>
      <c r="CM84" s="30">
        <f t="shared" si="149"/>
        <v>4.5867252742410987</v>
      </c>
      <c r="CN84" s="30">
        <f t="shared" si="123"/>
        <v>-9.2629467293810084</v>
      </c>
      <c r="CO84" s="30">
        <f t="shared" si="124"/>
        <v>-16.396217437116896</v>
      </c>
      <c r="CP84" s="30">
        <f t="shared" si="88"/>
        <v>-9.2629467293810084</v>
      </c>
      <c r="CQ84" s="30">
        <f t="shared" si="89"/>
        <v>-16.396217437116896</v>
      </c>
    </row>
    <row r="85" spans="15:95" x14ac:dyDescent="0.25">
      <c r="O85" s="30">
        <f t="shared" si="125"/>
        <v>43.617644162318854</v>
      </c>
      <c r="P85" s="12">
        <f t="shared" si="126"/>
        <v>-2.0357520395261899</v>
      </c>
      <c r="Q85" s="30">
        <f t="shared" si="92"/>
        <v>-116.64000000000021</v>
      </c>
      <c r="R85" s="47">
        <f t="shared" si="93"/>
        <v>-19.557419567771301</v>
      </c>
      <c r="S85" s="47">
        <f t="shared" si="94"/>
        <v>-56.379752174607404</v>
      </c>
      <c r="T85" s="47">
        <f t="shared" si="95"/>
        <v>59.675531965957305</v>
      </c>
      <c r="U85" s="12">
        <f t="shared" si="127"/>
        <v>-1.2368972078701586</v>
      </c>
      <c r="V85" s="51">
        <f t="shared" si="96"/>
        <v>-1.2368972078701586</v>
      </c>
      <c r="W85" s="47">
        <f t="shared" si="97"/>
        <v>-1.2368972078701586</v>
      </c>
      <c r="X85" s="51">
        <f t="shared" si="98"/>
        <v>5.0462880993094279</v>
      </c>
      <c r="Y85" s="51">
        <f t="shared" si="99"/>
        <v>5.05</v>
      </c>
      <c r="Z85" s="47">
        <f t="shared" si="100"/>
        <v>19.557419567771301</v>
      </c>
      <c r="AA85" s="47">
        <f t="shared" si="101"/>
        <v>-56.379752174607404</v>
      </c>
      <c r="AB85" s="47">
        <f t="shared" si="102"/>
        <v>59.675531965957305</v>
      </c>
      <c r="AC85" s="51"/>
      <c r="AD85" s="12">
        <f t="shared" si="103"/>
        <v>1.2368972078701586</v>
      </c>
      <c r="AE85" s="30">
        <f t="shared" si="104"/>
        <v>70.868989702475758</v>
      </c>
      <c r="AF85" s="43">
        <f t="shared" si="150"/>
        <v>0.32940711209322671</v>
      </c>
      <c r="AG85" s="45">
        <f t="shared" si="128"/>
        <v>43110</v>
      </c>
      <c r="AH85" s="42">
        <f t="shared" si="129"/>
        <v>20</v>
      </c>
      <c r="AI85" s="45">
        <f t="shared" si="130"/>
        <v>43110</v>
      </c>
      <c r="AJ85" s="30">
        <f t="shared" si="90"/>
        <v>19.557419567771301</v>
      </c>
      <c r="AK85" s="30">
        <f t="shared" si="91"/>
        <v>-56.379752174607404</v>
      </c>
      <c r="AL85" s="42"/>
      <c r="AM85" s="42"/>
      <c r="AO85" s="30">
        <f t="shared" si="131"/>
        <v>40</v>
      </c>
      <c r="AP85" s="30">
        <f t="shared" si="81"/>
        <v>4.6495571273128942</v>
      </c>
      <c r="AQ85" s="30">
        <f t="shared" si="105"/>
        <v>-2.5116207811725282</v>
      </c>
      <c r="AR85" s="30">
        <f t="shared" si="106"/>
        <v>-39.921069137130864</v>
      </c>
      <c r="AS85" s="30"/>
      <c r="AT85" s="30">
        <f t="shared" si="132"/>
        <v>26.225149163881511</v>
      </c>
      <c r="AU85" s="30">
        <f t="shared" si="133"/>
        <v>4.6495571273128942</v>
      </c>
      <c r="AV85" s="30">
        <f t="shared" si="107"/>
        <v>-1.646690740733854</v>
      </c>
      <c r="AW85" s="30">
        <f t="shared" si="108"/>
        <v>-26.173399822572087</v>
      </c>
      <c r="AX85" s="30"/>
      <c r="AY85" s="30">
        <f t="shared" si="134"/>
        <v>61.010139160756196</v>
      </c>
      <c r="AZ85" s="30">
        <f t="shared" si="135"/>
        <v>4.6495571273128942</v>
      </c>
      <c r="BA85" s="30">
        <f t="shared" si="109"/>
        <v>-3.8308583344595784</v>
      </c>
      <c r="BB85" s="30">
        <f t="shared" si="110"/>
        <v>-60.889749587563081</v>
      </c>
      <c r="BC85" s="30"/>
      <c r="BD85" s="30">
        <f t="shared" si="136"/>
        <v>0.42498554331150196</v>
      </c>
      <c r="BE85" s="30">
        <f t="shared" si="137"/>
        <v>4.6495571273128942</v>
      </c>
      <c r="BF85" s="30">
        <f t="shared" si="111"/>
        <v>-2.6685063056976648E-2</v>
      </c>
      <c r="BG85" s="30">
        <f t="shared" si="112"/>
        <v>18.229888833194405</v>
      </c>
      <c r="BH85" s="30"/>
      <c r="BI85" s="30">
        <f t="shared" si="138"/>
        <v>4.2676006984684678</v>
      </c>
      <c r="BJ85" s="30">
        <f t="shared" si="139"/>
        <v>4.6495571273128942</v>
      </c>
      <c r="BK85" s="30">
        <f t="shared" si="113"/>
        <v>-0.26796486500049499</v>
      </c>
      <c r="BL85" s="30">
        <f t="shared" si="114"/>
        <v>14.56723050578587</v>
      </c>
      <c r="BM85" s="30"/>
      <c r="BN85" s="30">
        <f t="shared" si="140"/>
        <v>13.2554530093763</v>
      </c>
      <c r="BO85" s="30">
        <f t="shared" si="141"/>
        <v>4.6495571273128942</v>
      </c>
      <c r="BP85" s="30">
        <f t="shared" si="115"/>
        <v>-0.83231678105513607</v>
      </c>
      <c r="BQ85" s="30">
        <f t="shared" si="116"/>
        <v>7.07923583693238</v>
      </c>
      <c r="BR85" s="30"/>
      <c r="BS85" s="30">
        <f t="shared" si="142"/>
        <v>23.835071851884191</v>
      </c>
      <c r="BT85" s="30">
        <f t="shared" si="143"/>
        <v>4.6495571273128942</v>
      </c>
      <c r="BU85" s="30">
        <f t="shared" si="117"/>
        <v>-1.4966165445983177</v>
      </c>
      <c r="BV85" s="30">
        <f t="shared" si="118"/>
        <v>4.7033069695427088E-2</v>
      </c>
      <c r="BW85" s="30"/>
      <c r="BX85" s="30">
        <f t="shared" si="144"/>
        <v>38.167555765546837</v>
      </c>
      <c r="BY85" s="30">
        <f t="shared" si="145"/>
        <v>4.6495571273128942</v>
      </c>
      <c r="BZ85" s="30">
        <f t="shared" si="119"/>
        <v>-2.3965606556827197</v>
      </c>
      <c r="CA85" s="30">
        <f t="shared" si="120"/>
        <v>-6.9777642755840894</v>
      </c>
      <c r="CB85" s="30">
        <f t="shared" si="151"/>
        <v>-2.3965606556827197</v>
      </c>
      <c r="CC85" s="30">
        <f t="shared" si="152"/>
        <v>-6.9777642755840894</v>
      </c>
      <c r="CD85" s="30"/>
      <c r="CE85" s="30">
        <f t="shared" si="146"/>
        <v>62.228953074416481</v>
      </c>
      <c r="CF85" s="30">
        <f t="shared" si="147"/>
        <v>4.6495571273128942</v>
      </c>
      <c r="CG85" s="30">
        <f t="shared" si="121"/>
        <v>-3.907388293307863</v>
      </c>
      <c r="CH85" s="30">
        <f t="shared" si="122"/>
        <v>-14.436014746607924</v>
      </c>
      <c r="CI85" s="30">
        <f t="shared" si="86"/>
        <v>-3.907388293307863</v>
      </c>
      <c r="CJ85" s="30">
        <f t="shared" si="87"/>
        <v>-14.436014746607924</v>
      </c>
      <c r="CK85" s="30"/>
      <c r="CL85" s="30">
        <f t="shared" si="148"/>
        <v>73.906548693874896</v>
      </c>
      <c r="CM85" s="30">
        <f t="shared" si="149"/>
        <v>4.6495571273128942</v>
      </c>
      <c r="CN85" s="30">
        <f t="shared" si="123"/>
        <v>-4.6406305891068893</v>
      </c>
      <c r="CO85" s="30">
        <f t="shared" si="124"/>
        <v>-16.833154956882005</v>
      </c>
      <c r="CP85" s="30">
        <f t="shared" si="88"/>
        <v>-4.6406305891068893</v>
      </c>
      <c r="CQ85" s="30">
        <f t="shared" si="89"/>
        <v>-16.833154956882005</v>
      </c>
    </row>
    <row r="86" spans="15:95" x14ac:dyDescent="0.25">
      <c r="O86" s="30">
        <f t="shared" si="125"/>
        <v>43.617644162318854</v>
      </c>
      <c r="P86" s="12">
        <f t="shared" si="126"/>
        <v>-2.0420352248333695</v>
      </c>
      <c r="Q86" s="30">
        <f t="shared" si="92"/>
        <v>-117.00000000000024</v>
      </c>
      <c r="R86" s="47">
        <f t="shared" si="93"/>
        <v>-19.801996070713017</v>
      </c>
      <c r="S86" s="47">
        <f t="shared" si="94"/>
        <v>-56.256100516790042</v>
      </c>
      <c r="T86" s="47">
        <f t="shared" si="95"/>
        <v>59.639482674984016</v>
      </c>
      <c r="U86" s="12">
        <f t="shared" si="127"/>
        <v>-1.2323432756741586</v>
      </c>
      <c r="V86" s="51">
        <f t="shared" si="96"/>
        <v>-1.2323432756741586</v>
      </c>
      <c r="W86" s="47">
        <f t="shared" si="97"/>
        <v>-1.2323432756741586</v>
      </c>
      <c r="X86" s="51">
        <f t="shared" si="98"/>
        <v>5.0508420315054279</v>
      </c>
      <c r="Y86" s="51">
        <f t="shared" si="99"/>
        <v>5.0599999999999996</v>
      </c>
      <c r="Z86" s="47">
        <f t="shared" si="100"/>
        <v>19.80199607071302</v>
      </c>
      <c r="AA86" s="47">
        <f t="shared" si="101"/>
        <v>-56.256100516790042</v>
      </c>
      <c r="AB86" s="47">
        <f t="shared" si="102"/>
        <v>59.639482674984016</v>
      </c>
      <c r="AC86" s="51"/>
      <c r="AD86" s="12">
        <f t="shared" si="103"/>
        <v>1.2323432756741586</v>
      </c>
      <c r="AE86" s="30">
        <f t="shared" si="104"/>
        <v>70.608068607456218</v>
      </c>
      <c r="AF86" s="43">
        <f t="shared" si="150"/>
        <v>0.33396104428922668</v>
      </c>
      <c r="AG86" s="45">
        <f t="shared" si="128"/>
        <v>43110</v>
      </c>
      <c r="AH86" s="42">
        <f t="shared" si="129"/>
        <v>20</v>
      </c>
      <c r="AI86" s="45">
        <f t="shared" si="130"/>
        <v>43110</v>
      </c>
      <c r="AJ86" s="30">
        <f t="shared" si="90"/>
        <v>19.80199607071302</v>
      </c>
      <c r="AK86" s="30">
        <f t="shared" si="91"/>
        <v>-56.256100516790042</v>
      </c>
      <c r="AL86" s="42"/>
      <c r="AM86" s="42"/>
      <c r="AO86" s="30">
        <f t="shared" si="131"/>
        <v>40</v>
      </c>
      <c r="AP86" s="30">
        <f t="shared" si="81"/>
        <v>4.7123889803846897</v>
      </c>
      <c r="AQ86" s="30">
        <f t="shared" si="105"/>
        <v>-7.3508907294517201E-15</v>
      </c>
      <c r="AR86" s="30">
        <f t="shared" si="106"/>
        <v>-40</v>
      </c>
      <c r="AS86" s="30"/>
      <c r="AT86" s="30">
        <f t="shared" si="132"/>
        <v>26.225149163881511</v>
      </c>
      <c r="AU86" s="30">
        <f t="shared" si="133"/>
        <v>4.7123889803846897</v>
      </c>
      <c r="AV86" s="30">
        <f t="shared" si="107"/>
        <v>-4.8194551466816279E-15</v>
      </c>
      <c r="AW86" s="30">
        <f t="shared" si="108"/>
        <v>-26.225149163881511</v>
      </c>
      <c r="AX86" s="30"/>
      <c r="AY86" s="30">
        <f t="shared" si="134"/>
        <v>61.010139160756196</v>
      </c>
      <c r="AZ86" s="30">
        <f t="shared" si="135"/>
        <v>4.7123889803846897</v>
      </c>
      <c r="BA86" s="30">
        <f t="shared" si="109"/>
        <v>-1.1211971658984052E-14</v>
      </c>
      <c r="BB86" s="30">
        <f t="shared" si="110"/>
        <v>-61.010139160756196</v>
      </c>
      <c r="BC86" s="30"/>
      <c r="BD86" s="30">
        <f t="shared" si="136"/>
        <v>0.42498554331150196</v>
      </c>
      <c r="BE86" s="30">
        <f t="shared" si="137"/>
        <v>4.7123889803846897</v>
      </c>
      <c r="BF86" s="30">
        <f t="shared" si="111"/>
        <v>-7.8100557261988056E-17</v>
      </c>
      <c r="BG86" s="30">
        <f t="shared" si="112"/>
        <v>18.229050221303396</v>
      </c>
      <c r="BH86" s="30"/>
      <c r="BI86" s="30">
        <f t="shared" si="138"/>
        <v>4.2676006984684678</v>
      </c>
      <c r="BJ86" s="30">
        <f t="shared" si="139"/>
        <v>4.7123889803846897</v>
      </c>
      <c r="BK86" s="30">
        <f t="shared" si="113"/>
        <v>-7.8426666028433863E-16</v>
      </c>
      <c r="BL86" s="30">
        <f t="shared" si="114"/>
        <v>14.558809370648095</v>
      </c>
      <c r="BM86" s="30"/>
      <c r="BN86" s="30">
        <f t="shared" si="140"/>
        <v>13.2554530093763</v>
      </c>
      <c r="BO86" s="30">
        <f t="shared" si="141"/>
        <v>4.7123889803846897</v>
      </c>
      <c r="BP86" s="30">
        <f t="shared" si="115"/>
        <v>-2.4359846660326786E-15</v>
      </c>
      <c r="BQ86" s="30">
        <f t="shared" si="116"/>
        <v>7.0530792283385964</v>
      </c>
      <c r="BR86" s="30"/>
      <c r="BS86" s="30">
        <f t="shared" si="142"/>
        <v>23.835071851884191</v>
      </c>
      <c r="BT86" s="30">
        <f t="shared" si="143"/>
        <v>4.7123889803846897</v>
      </c>
      <c r="BU86" s="30">
        <f t="shared" si="117"/>
        <v>-4.3802252177957781E-15</v>
      </c>
      <c r="BV86" s="30">
        <f t="shared" si="118"/>
        <v>0</v>
      </c>
      <c r="BW86" s="30"/>
      <c r="BX86" s="30">
        <f t="shared" si="144"/>
        <v>38.167555765546837</v>
      </c>
      <c r="BY86" s="30">
        <f t="shared" si="145"/>
        <v>4.7123889803846897</v>
      </c>
      <c r="BZ86" s="30">
        <f t="shared" si="119"/>
        <v>-7.0141382960697446E-15</v>
      </c>
      <c r="CA86" s="30">
        <f t="shared" si="120"/>
        <v>-7.0530792283385999</v>
      </c>
      <c r="CB86" s="30">
        <f t="shared" si="151"/>
        <v>-7.0141382960697446E-15</v>
      </c>
      <c r="CC86" s="30">
        <f t="shared" si="152"/>
        <v>-7.0530792283385999</v>
      </c>
      <c r="CD86" s="30"/>
      <c r="CE86" s="30">
        <f t="shared" si="146"/>
        <v>62.228953074416481</v>
      </c>
      <c r="CF86" s="30">
        <f t="shared" si="147"/>
        <v>4.7123889803846897</v>
      </c>
      <c r="CG86" s="30">
        <f t="shared" si="121"/>
        <v>-1.1435955856455355E-14</v>
      </c>
      <c r="CH86" s="30">
        <f t="shared" si="122"/>
        <v>-14.558809370648092</v>
      </c>
      <c r="CI86" s="30">
        <f t="shared" si="86"/>
        <v>-1.1435955856455355E-14</v>
      </c>
      <c r="CJ86" s="30">
        <f t="shared" si="87"/>
        <v>-14.558809370648092</v>
      </c>
      <c r="CK86" s="30"/>
      <c r="CL86" s="30">
        <f t="shared" si="148"/>
        <v>73.906548693874896</v>
      </c>
      <c r="CM86" s="30">
        <f t="shared" si="149"/>
        <v>4.7123889803846897</v>
      </c>
      <c r="CN86" s="30">
        <f t="shared" si="123"/>
        <v>-1.3581974090989427E-14</v>
      </c>
      <c r="CO86" s="30">
        <f t="shared" si="124"/>
        <v>-16.978992648384185</v>
      </c>
      <c r="CP86" s="30">
        <f t="shared" si="88"/>
        <v>-1.3581974090989427E-14</v>
      </c>
      <c r="CQ86" s="30">
        <f t="shared" si="89"/>
        <v>-16.978992648384185</v>
      </c>
    </row>
    <row r="87" spans="15:95" x14ac:dyDescent="0.25">
      <c r="O87" s="30">
        <f t="shared" si="125"/>
        <v>43.617644162318854</v>
      </c>
      <c r="P87" s="12">
        <f t="shared" si="126"/>
        <v>-2.0483184101405492</v>
      </c>
      <c r="Q87" s="30">
        <f t="shared" si="92"/>
        <v>-117.36000000000024</v>
      </c>
      <c r="R87" s="47">
        <f t="shared" si="93"/>
        <v>-20.045790824756306</v>
      </c>
      <c r="S87" s="47">
        <f t="shared" si="94"/>
        <v>-56.130914590371958</v>
      </c>
      <c r="T87" s="47">
        <f t="shared" si="95"/>
        <v>59.602963873800064</v>
      </c>
      <c r="U87" s="12">
        <f t="shared" si="127"/>
        <v>-1.2277876239184644</v>
      </c>
      <c r="V87" s="51">
        <f t="shared" si="96"/>
        <v>-1.2277876239184644</v>
      </c>
      <c r="W87" s="47">
        <f t="shared" si="97"/>
        <v>-1.2277876239184644</v>
      </c>
      <c r="X87" s="51">
        <f t="shared" si="98"/>
        <v>5.0553976832611216</v>
      </c>
      <c r="Y87" s="51">
        <f t="shared" si="99"/>
        <v>5.0599999999999996</v>
      </c>
      <c r="Z87" s="47">
        <f t="shared" si="100"/>
        <v>20.045790824756303</v>
      </c>
      <c r="AA87" s="47">
        <f t="shared" si="101"/>
        <v>-56.130914590371958</v>
      </c>
      <c r="AB87" s="47">
        <f t="shared" si="102"/>
        <v>59.602963873800064</v>
      </c>
      <c r="AC87" s="51"/>
      <c r="AD87" s="12">
        <f t="shared" si="103"/>
        <v>1.2277876239184644</v>
      </c>
      <c r="AE87" s="30">
        <f t="shared" si="104"/>
        <v>70.347048988923575</v>
      </c>
      <c r="AF87" s="43">
        <f t="shared" si="150"/>
        <v>0.33851669604492085</v>
      </c>
      <c r="AG87" s="45">
        <f t="shared" si="128"/>
        <v>43110</v>
      </c>
      <c r="AH87" s="42">
        <f t="shared" si="129"/>
        <v>20</v>
      </c>
      <c r="AI87" s="45">
        <f t="shared" si="130"/>
        <v>43110</v>
      </c>
      <c r="AJ87" s="30">
        <f t="shared" si="90"/>
        <v>20.045790824756303</v>
      </c>
      <c r="AK87" s="30">
        <f t="shared" si="91"/>
        <v>-56.130914590371958</v>
      </c>
      <c r="AL87" s="42"/>
      <c r="AM87" s="42"/>
      <c r="AO87" s="30">
        <f t="shared" si="131"/>
        <v>40</v>
      </c>
      <c r="AP87" s="30">
        <f t="shared" si="81"/>
        <v>4.7752208334564852</v>
      </c>
      <c r="AQ87" s="30">
        <f t="shared" si="105"/>
        <v>2.5116207811725131</v>
      </c>
      <c r="AR87" s="30">
        <f t="shared" si="106"/>
        <v>-39.921069137130864</v>
      </c>
      <c r="AS87" s="30"/>
      <c r="AT87" s="30">
        <f t="shared" si="132"/>
        <v>26.225149163881511</v>
      </c>
      <c r="AU87" s="30">
        <f t="shared" si="133"/>
        <v>4.7752208334564852</v>
      </c>
      <c r="AV87" s="30">
        <f t="shared" si="107"/>
        <v>1.646690740733844</v>
      </c>
      <c r="AW87" s="30">
        <f t="shared" si="108"/>
        <v>-26.173399822572087</v>
      </c>
      <c r="AX87" s="30"/>
      <c r="AY87" s="30">
        <f t="shared" si="134"/>
        <v>61.010139160756196</v>
      </c>
      <c r="AZ87" s="30">
        <f t="shared" si="135"/>
        <v>4.7752208334564852</v>
      </c>
      <c r="BA87" s="30">
        <f t="shared" si="109"/>
        <v>3.8308583344595557</v>
      </c>
      <c r="BB87" s="30">
        <f t="shared" si="110"/>
        <v>-60.889749587563081</v>
      </c>
      <c r="BC87" s="30"/>
      <c r="BD87" s="30">
        <f t="shared" si="136"/>
        <v>0.42498554331150196</v>
      </c>
      <c r="BE87" s="30">
        <f t="shared" si="137"/>
        <v>4.7752208334564852</v>
      </c>
      <c r="BF87" s="30">
        <f t="shared" si="111"/>
        <v>2.6685063056976488E-2</v>
      </c>
      <c r="BG87" s="30">
        <f t="shared" si="112"/>
        <v>18.229888833194405</v>
      </c>
      <c r="BH87" s="30"/>
      <c r="BI87" s="30">
        <f t="shared" si="138"/>
        <v>4.2676006984684678</v>
      </c>
      <c r="BJ87" s="30">
        <f t="shared" si="139"/>
        <v>4.7752208334564852</v>
      </c>
      <c r="BK87" s="30">
        <f t="shared" si="113"/>
        <v>0.26796486500049344</v>
      </c>
      <c r="BL87" s="30">
        <f t="shared" si="114"/>
        <v>14.56723050578587</v>
      </c>
      <c r="BM87" s="30"/>
      <c r="BN87" s="30">
        <f t="shared" si="140"/>
        <v>13.2554530093763</v>
      </c>
      <c r="BO87" s="30">
        <f t="shared" si="141"/>
        <v>4.7752208334564852</v>
      </c>
      <c r="BP87" s="30">
        <f t="shared" si="115"/>
        <v>0.83231678105513107</v>
      </c>
      <c r="BQ87" s="30">
        <f t="shared" si="116"/>
        <v>7.07923583693238</v>
      </c>
      <c r="BR87" s="30"/>
      <c r="BS87" s="30">
        <f t="shared" si="142"/>
        <v>23.835071851884191</v>
      </c>
      <c r="BT87" s="30">
        <f t="shared" si="143"/>
        <v>4.7752208334564852</v>
      </c>
      <c r="BU87" s="30">
        <f t="shared" si="117"/>
        <v>1.4966165445983088</v>
      </c>
      <c r="BV87" s="30">
        <f t="shared" si="118"/>
        <v>4.7033069695427088E-2</v>
      </c>
      <c r="BW87" s="30"/>
      <c r="BX87" s="30">
        <f t="shared" si="144"/>
        <v>38.167555765546837</v>
      </c>
      <c r="BY87" s="30">
        <f t="shared" si="145"/>
        <v>4.7752208334564852</v>
      </c>
      <c r="BZ87" s="30">
        <f t="shared" si="119"/>
        <v>2.396560655682705</v>
      </c>
      <c r="CA87" s="30">
        <f t="shared" si="120"/>
        <v>-6.9777642755840894</v>
      </c>
      <c r="CB87" s="30">
        <f t="shared" si="151"/>
        <v>2.396560655682705</v>
      </c>
      <c r="CC87" s="30">
        <f t="shared" si="152"/>
        <v>-6.9777642755840894</v>
      </c>
      <c r="CD87" s="30"/>
      <c r="CE87" s="30">
        <f t="shared" si="146"/>
        <v>62.228953074416481</v>
      </c>
      <c r="CF87" s="30">
        <f t="shared" si="147"/>
        <v>4.7752208334564852</v>
      </c>
      <c r="CG87" s="30">
        <f t="shared" si="121"/>
        <v>3.9073882933078399</v>
      </c>
      <c r="CH87" s="30">
        <f t="shared" si="122"/>
        <v>-14.436014746607924</v>
      </c>
      <c r="CI87" s="30">
        <f t="shared" si="86"/>
        <v>3.9073882933078399</v>
      </c>
      <c r="CJ87" s="30">
        <f t="shared" si="87"/>
        <v>-14.436014746607924</v>
      </c>
      <c r="CK87" s="30"/>
      <c r="CL87" s="30">
        <f t="shared" si="148"/>
        <v>73.906548693874896</v>
      </c>
      <c r="CM87" s="30">
        <f t="shared" si="149"/>
        <v>4.7752208334564852</v>
      </c>
      <c r="CN87" s="30">
        <f t="shared" si="123"/>
        <v>4.6406305891068618</v>
      </c>
      <c r="CO87" s="30">
        <f t="shared" si="124"/>
        <v>-16.833154956882005</v>
      </c>
      <c r="CP87" s="30">
        <f t="shared" si="88"/>
        <v>4.6406305891068618</v>
      </c>
      <c r="CQ87" s="30">
        <f t="shared" si="89"/>
        <v>-16.833154956882005</v>
      </c>
    </row>
    <row r="88" spans="15:95" x14ac:dyDescent="0.25">
      <c r="O88" s="30">
        <f t="shared" si="125"/>
        <v>43.617644162318854</v>
      </c>
      <c r="P88" s="12">
        <f t="shared" si="126"/>
        <v>-2.0546015954477288</v>
      </c>
      <c r="Q88" s="30">
        <f t="shared" si="92"/>
        <v>-117.72000000000024</v>
      </c>
      <c r="R88" s="47">
        <f t="shared" si="93"/>
        <v>-20.288794205301727</v>
      </c>
      <c r="S88" s="47">
        <f t="shared" si="94"/>
        <v>-56.004199337479193</v>
      </c>
      <c r="T88" s="47">
        <f t="shared" si="95"/>
        <v>59.56597614189824</v>
      </c>
      <c r="U88" s="12">
        <f t="shared" si="127"/>
        <v>-1.2232302271623805</v>
      </c>
      <c r="V88" s="51">
        <f t="shared" si="96"/>
        <v>-1.2232302271623805</v>
      </c>
      <c r="W88" s="47">
        <f t="shared" si="97"/>
        <v>-1.2232302271623805</v>
      </c>
      <c r="X88" s="51">
        <f t="shared" si="98"/>
        <v>5.0599550800172057</v>
      </c>
      <c r="Y88" s="51">
        <f t="shared" si="99"/>
        <v>5.0599999999999996</v>
      </c>
      <c r="Z88" s="47">
        <f t="shared" si="100"/>
        <v>20.288794205301727</v>
      </c>
      <c r="AA88" s="47">
        <f t="shared" si="101"/>
        <v>-56.004199337479193</v>
      </c>
      <c r="AB88" s="47">
        <f t="shared" si="102"/>
        <v>59.56597614189824</v>
      </c>
      <c r="AC88" s="51"/>
      <c r="AD88" s="12">
        <f t="shared" si="103"/>
        <v>1.2232302271623805</v>
      </c>
      <c r="AE88" s="30">
        <f t="shared" si="104"/>
        <v>70.085929389233357</v>
      </c>
      <c r="AF88" s="43">
        <f t="shared" si="150"/>
        <v>0.34307409280100476</v>
      </c>
      <c r="AG88" s="45">
        <f t="shared" si="128"/>
        <v>43110</v>
      </c>
      <c r="AH88" s="42">
        <f t="shared" si="129"/>
        <v>20</v>
      </c>
      <c r="AI88" s="45">
        <f t="shared" si="130"/>
        <v>43110</v>
      </c>
      <c r="AJ88" s="30">
        <f t="shared" si="90"/>
        <v>20.288794205301727</v>
      </c>
      <c r="AK88" s="30">
        <f t="shared" si="91"/>
        <v>-56.004199337479193</v>
      </c>
      <c r="AL88" s="42"/>
      <c r="AM88" s="42"/>
      <c r="AO88" s="30">
        <f t="shared" si="131"/>
        <v>40</v>
      </c>
      <c r="AP88" s="30">
        <f t="shared" si="81"/>
        <v>4.8380526865282807</v>
      </c>
      <c r="AQ88" s="30">
        <f t="shared" si="105"/>
        <v>5.0133293425721339</v>
      </c>
      <c r="AR88" s="30">
        <f t="shared" si="106"/>
        <v>-39.684588052579116</v>
      </c>
      <c r="AS88" s="30"/>
      <c r="AT88" s="30">
        <f t="shared" si="132"/>
        <v>26.225149163881511</v>
      </c>
      <c r="AU88" s="30">
        <f t="shared" si="133"/>
        <v>4.8380526865282807</v>
      </c>
      <c r="AV88" s="30">
        <f t="shared" si="107"/>
        <v>3.2868827454154559</v>
      </c>
      <c r="AW88" s="30">
        <f t="shared" si="108"/>
        <v>-26.018356029651937</v>
      </c>
      <c r="AX88" s="30"/>
      <c r="AY88" s="30">
        <f t="shared" si="134"/>
        <v>61.010139160756196</v>
      </c>
      <c r="AZ88" s="30">
        <f t="shared" si="135"/>
        <v>4.8380526865282807</v>
      </c>
      <c r="BA88" s="30">
        <f t="shared" si="109"/>
        <v>7.6465980212257065</v>
      </c>
      <c r="BB88" s="30">
        <f t="shared" si="110"/>
        <v>-60.529055990628372</v>
      </c>
      <c r="BC88" s="30"/>
      <c r="BD88" s="30">
        <f t="shared" si="136"/>
        <v>0.42498554331150196</v>
      </c>
      <c r="BE88" s="30">
        <f t="shared" si="137"/>
        <v>4.8380526865282807</v>
      </c>
      <c r="BF88" s="30">
        <f t="shared" si="111"/>
        <v>5.3264812361312829E-2</v>
      </c>
      <c r="BG88" s="30">
        <f t="shared" si="112"/>
        <v>18.232401359249433</v>
      </c>
      <c r="BH88" s="30"/>
      <c r="BI88" s="30">
        <f t="shared" si="138"/>
        <v>4.2676006984684678</v>
      </c>
      <c r="BJ88" s="30">
        <f t="shared" si="139"/>
        <v>4.8380526865282807</v>
      </c>
      <c r="BK88" s="30">
        <f t="shared" si="113"/>
        <v>0.53487219510033257</v>
      </c>
      <c r="BL88" s="30">
        <f t="shared" si="114"/>
        <v>14.592460676826061</v>
      </c>
      <c r="BM88" s="30"/>
      <c r="BN88" s="30">
        <f t="shared" si="140"/>
        <v>13.2554530093763</v>
      </c>
      <c r="BO88" s="30">
        <f t="shared" si="141"/>
        <v>4.8380526865282807</v>
      </c>
      <c r="BP88" s="30">
        <f t="shared" si="115"/>
        <v>1.6613487880248075</v>
      </c>
      <c r="BQ88" s="30">
        <f t="shared" si="116"/>
        <v>7.15760243452943</v>
      </c>
      <c r="BR88" s="30"/>
      <c r="BS88" s="30">
        <f t="shared" si="142"/>
        <v>23.835071851884191</v>
      </c>
      <c r="BT88" s="30">
        <f t="shared" si="143"/>
        <v>4.8380526865282807</v>
      </c>
      <c r="BU88" s="30">
        <f t="shared" si="117"/>
        <v>2.9873266274341534</v>
      </c>
      <c r="BV88" s="30">
        <f t="shared" si="118"/>
        <v>0.18794666074298405</v>
      </c>
      <c r="BW88" s="30"/>
      <c r="BX88" s="30">
        <f t="shared" si="144"/>
        <v>38.167555765546837</v>
      </c>
      <c r="BY88" s="30">
        <f t="shared" si="145"/>
        <v>4.8380526865282807</v>
      </c>
      <c r="BZ88" s="30">
        <f t="shared" si="119"/>
        <v>4.7836631813418542</v>
      </c>
      <c r="CA88" s="30">
        <f t="shared" si="120"/>
        <v>-6.7521166510309421</v>
      </c>
      <c r="CB88" s="30">
        <f t="shared" si="151"/>
        <v>4.7836631813418542</v>
      </c>
      <c r="CC88" s="30">
        <f t="shared" si="152"/>
        <v>-6.7521166510309421</v>
      </c>
      <c r="CD88" s="30"/>
      <c r="CE88" s="30">
        <f t="shared" si="146"/>
        <v>62.228953074416481</v>
      </c>
      <c r="CF88" s="30">
        <f t="shared" si="147"/>
        <v>4.8380526865282807</v>
      </c>
      <c r="CG88" s="30">
        <f t="shared" si="121"/>
        <v>7.7993559101379137</v>
      </c>
      <c r="CH88" s="30">
        <f t="shared" si="122"/>
        <v>-14.068115488768981</v>
      </c>
      <c r="CI88" s="30">
        <f t="shared" si="86"/>
        <v>7.7993559101379137</v>
      </c>
      <c r="CJ88" s="30">
        <f t="shared" si="87"/>
        <v>-14.068115488768981</v>
      </c>
      <c r="CK88" s="30"/>
      <c r="CL88" s="30">
        <f t="shared" si="148"/>
        <v>73.906548693874896</v>
      </c>
      <c r="CM88" s="30">
        <f t="shared" si="149"/>
        <v>4.8380526865282807</v>
      </c>
      <c r="CN88" s="30">
        <f t="shared" si="123"/>
        <v>9.26294672938098</v>
      </c>
      <c r="CO88" s="30">
        <f t="shared" si="124"/>
        <v>-16.39621743711691</v>
      </c>
      <c r="CP88" s="30">
        <f t="shared" si="88"/>
        <v>9.26294672938098</v>
      </c>
      <c r="CQ88" s="30">
        <f t="shared" si="89"/>
        <v>-16.39621743711691</v>
      </c>
    </row>
    <row r="89" spans="15:95" x14ac:dyDescent="0.25">
      <c r="O89" s="30">
        <f t="shared" si="125"/>
        <v>43.617644162318854</v>
      </c>
      <c r="P89" s="12">
        <f t="shared" si="126"/>
        <v>-2.0608847807549084</v>
      </c>
      <c r="Q89" s="30">
        <f t="shared" si="92"/>
        <v>-118.08000000000024</v>
      </c>
      <c r="R89" s="47">
        <f t="shared" si="93"/>
        <v>-20.530996618991907</v>
      </c>
      <c r="S89" s="47">
        <f t="shared" si="94"/>
        <v>-55.875959760612943</v>
      </c>
      <c r="T89" s="47">
        <f t="shared" si="95"/>
        <v>59.528520066760386</v>
      </c>
      <c r="U89" s="12">
        <f t="shared" si="127"/>
        <v>-1.2186710598613903</v>
      </c>
      <c r="V89" s="51">
        <f t="shared" si="96"/>
        <v>-1.2186710598613903</v>
      </c>
      <c r="W89" s="47">
        <f t="shared" si="97"/>
        <v>-1.2186710598613903</v>
      </c>
      <c r="X89" s="51">
        <f t="shared" si="98"/>
        <v>5.0645142473181961</v>
      </c>
      <c r="Y89" s="51">
        <f t="shared" si="99"/>
        <v>5.0699999999999994</v>
      </c>
      <c r="Z89" s="47">
        <f t="shared" si="100"/>
        <v>20.53099661899191</v>
      </c>
      <c r="AA89" s="47">
        <f t="shared" si="101"/>
        <v>-55.875959760612943</v>
      </c>
      <c r="AB89" s="47">
        <f t="shared" si="102"/>
        <v>59.528520066760386</v>
      </c>
      <c r="AC89" s="51"/>
      <c r="AD89" s="12">
        <f t="shared" si="103"/>
        <v>1.2186710598613903</v>
      </c>
      <c r="AE89" s="30">
        <f t="shared" si="104"/>
        <v>69.824708344792569</v>
      </c>
      <c r="AF89" s="43">
        <f t="shared" si="150"/>
        <v>0.34763326010199491</v>
      </c>
      <c r="AG89" s="45">
        <f t="shared" si="128"/>
        <v>43111</v>
      </c>
      <c r="AH89" s="42">
        <f t="shared" si="129"/>
        <v>21</v>
      </c>
      <c r="AI89" s="45">
        <f t="shared" si="130"/>
        <v>43111</v>
      </c>
      <c r="AJ89" s="30">
        <f t="shared" si="90"/>
        <v>20.53099661899191</v>
      </c>
      <c r="AK89" s="30">
        <f t="shared" si="91"/>
        <v>-55.875959760612943</v>
      </c>
      <c r="AL89" s="42"/>
      <c r="AM89" s="42"/>
      <c r="AO89" s="30">
        <f t="shared" si="131"/>
        <v>40</v>
      </c>
      <c r="AP89" s="30">
        <f t="shared" si="81"/>
        <v>4.9008845396000762</v>
      </c>
      <c r="AQ89" s="30">
        <f t="shared" si="105"/>
        <v>7.4952525834289361</v>
      </c>
      <c r="AR89" s="30">
        <f t="shared" si="106"/>
        <v>-39.29149002914756</v>
      </c>
      <c r="AS89" s="30"/>
      <c r="AT89" s="30">
        <f t="shared" si="132"/>
        <v>26.225149163881511</v>
      </c>
      <c r="AU89" s="30">
        <f t="shared" si="133"/>
        <v>4.9008845396000762</v>
      </c>
      <c r="AV89" s="30">
        <f t="shared" si="107"/>
        <v>4.9141029255348023</v>
      </c>
      <c r="AW89" s="30">
        <f t="shared" si="108"/>
        <v>-25.760629672138943</v>
      </c>
      <c r="AX89" s="30"/>
      <c r="AY89" s="30">
        <f t="shared" si="134"/>
        <v>61.010139160756196</v>
      </c>
      <c r="AZ89" s="30">
        <f t="shared" si="135"/>
        <v>4.9008845396000762</v>
      </c>
      <c r="BA89" s="30">
        <f t="shared" si="109"/>
        <v>11.43216007900042</v>
      </c>
      <c r="BB89" s="30">
        <f t="shared" si="110"/>
        <v>-59.929481862793928</v>
      </c>
      <c r="BC89" s="30"/>
      <c r="BD89" s="30">
        <f t="shared" si="136"/>
        <v>0.42498554331150196</v>
      </c>
      <c r="BE89" s="30">
        <f t="shared" si="137"/>
        <v>4.9008845396000762</v>
      </c>
      <c r="BF89" s="30">
        <f t="shared" si="111"/>
        <v>7.9634349785637132E-2</v>
      </c>
      <c r="BG89" s="30">
        <f t="shared" si="112"/>
        <v>18.236577883676002</v>
      </c>
      <c r="BH89" s="30"/>
      <c r="BI89" s="30">
        <f t="shared" si="138"/>
        <v>4.2676006984684678</v>
      </c>
      <c r="BJ89" s="30">
        <f t="shared" si="139"/>
        <v>4.9008845396000762</v>
      </c>
      <c r="BK89" s="30">
        <f t="shared" si="113"/>
        <v>0.79966862900597291</v>
      </c>
      <c r="BL89" s="30">
        <f t="shared" si="114"/>
        <v>14.63440031181014</v>
      </c>
      <c r="BM89" s="30"/>
      <c r="BN89" s="30">
        <f t="shared" si="140"/>
        <v>13.2554530093763</v>
      </c>
      <c r="BO89" s="30">
        <f t="shared" si="141"/>
        <v>4.9008845396000762</v>
      </c>
      <c r="BP89" s="30">
        <f t="shared" si="115"/>
        <v>2.4838242103262145</v>
      </c>
      <c r="BQ89" s="30">
        <f t="shared" si="116"/>
        <v>7.2878697439713243</v>
      </c>
      <c r="BR89" s="30"/>
      <c r="BS89" s="30">
        <f t="shared" si="142"/>
        <v>23.835071851884191</v>
      </c>
      <c r="BT89" s="30">
        <f t="shared" si="143"/>
        <v>4.9008845396000762</v>
      </c>
      <c r="BU89" s="30">
        <f t="shared" si="117"/>
        <v>4.4662470968512329</v>
      </c>
      <c r="BV89" s="30">
        <f t="shared" si="118"/>
        <v>0.42218465157611007</v>
      </c>
      <c r="BW89" s="30"/>
      <c r="BX89" s="30">
        <f t="shared" si="144"/>
        <v>38.167555765546837</v>
      </c>
      <c r="BY89" s="30">
        <f t="shared" si="145"/>
        <v>4.9008845396000762</v>
      </c>
      <c r="BZ89" s="30">
        <f t="shared" si="119"/>
        <v>7.1518867738720733</v>
      </c>
      <c r="CA89" s="30">
        <f t="shared" si="120"/>
        <v>-6.3770268827646852</v>
      </c>
      <c r="CB89" s="30">
        <f t="shared" si="151"/>
        <v>7.1518867738720733</v>
      </c>
      <c r="CC89" s="30">
        <f t="shared" si="152"/>
        <v>-6.3770268827646852</v>
      </c>
      <c r="CD89" s="30"/>
      <c r="CE89" s="30">
        <f t="shared" si="146"/>
        <v>62.228953074416481</v>
      </c>
      <c r="CF89" s="30">
        <f t="shared" si="147"/>
        <v>4.9008845396000762</v>
      </c>
      <c r="CG89" s="30">
        <f t="shared" si="121"/>
        <v>11.660543032377454</v>
      </c>
      <c r="CH89" s="30">
        <f t="shared" si="122"/>
        <v>-13.45656352742477</v>
      </c>
      <c r="CI89" s="30">
        <f t="shared" si="86"/>
        <v>11.660543032377454</v>
      </c>
      <c r="CJ89" s="30">
        <f t="shared" si="87"/>
        <v>-13.45656352742477</v>
      </c>
      <c r="CK89" s="30"/>
      <c r="CL89" s="30">
        <f t="shared" si="148"/>
        <v>73.906548693874896</v>
      </c>
      <c r="CM89" s="30">
        <f t="shared" si="149"/>
        <v>4.9008845396000762</v>
      </c>
      <c r="CN89" s="30">
        <f t="shared" si="123"/>
        <v>13.848706250752057</v>
      </c>
      <c r="CO89" s="30">
        <f t="shared" si="124"/>
        <v>-15.669904481861643</v>
      </c>
      <c r="CP89" s="30">
        <f t="shared" si="88"/>
        <v>13.848706250752057</v>
      </c>
      <c r="CQ89" s="30">
        <f t="shared" si="89"/>
        <v>-15.669904481861643</v>
      </c>
    </row>
    <row r="90" spans="15:95" x14ac:dyDescent="0.25">
      <c r="O90" s="30">
        <f t="shared" si="125"/>
        <v>43.617644162318854</v>
      </c>
      <c r="P90" s="12">
        <f t="shared" si="126"/>
        <v>-2.0671679660620881</v>
      </c>
      <c r="Q90" s="30">
        <f t="shared" si="92"/>
        <v>-118.44000000000024</v>
      </c>
      <c r="R90" s="47">
        <f t="shared" si="93"/>
        <v>-20.772388504090259</v>
      </c>
      <c r="S90" s="47">
        <f t="shared" si="94"/>
        <v>-55.746200922452132</v>
      </c>
      <c r="T90" s="47">
        <f t="shared" si="95"/>
        <v>59.490596243870883</v>
      </c>
      <c r="U90" s="12">
        <f t="shared" si="127"/>
        <v>-1.2141100963655256</v>
      </c>
      <c r="V90" s="51">
        <f t="shared" si="96"/>
        <v>-1.2141100963655256</v>
      </c>
      <c r="W90" s="47">
        <f t="shared" si="97"/>
        <v>-1.2141100963655256</v>
      </c>
      <c r="X90" s="51">
        <f t="shared" si="98"/>
        <v>5.0690752108140611</v>
      </c>
      <c r="Y90" s="51">
        <f t="shared" si="99"/>
        <v>5.0699999999999994</v>
      </c>
      <c r="Z90" s="47">
        <f t="shared" si="100"/>
        <v>20.772388504090255</v>
      </c>
      <c r="AA90" s="47">
        <f t="shared" si="101"/>
        <v>-55.74620092245214</v>
      </c>
      <c r="AB90" s="47">
        <f t="shared" si="102"/>
        <v>59.490596243870883</v>
      </c>
      <c r="AC90" s="51"/>
      <c r="AD90" s="12">
        <f t="shared" si="103"/>
        <v>1.2141100963655256</v>
      </c>
      <c r="AE90" s="30">
        <f t="shared" si="104"/>
        <v>69.563384385966287</v>
      </c>
      <c r="AF90" s="43">
        <f t="shared" si="150"/>
        <v>0.35219422359785968</v>
      </c>
      <c r="AG90" s="45">
        <f t="shared" si="128"/>
        <v>43111</v>
      </c>
      <c r="AH90" s="42">
        <f t="shared" si="129"/>
        <v>21</v>
      </c>
      <c r="AI90" s="45">
        <f t="shared" si="130"/>
        <v>43111</v>
      </c>
      <c r="AJ90" s="30">
        <f t="shared" si="90"/>
        <v>20.772388504090255</v>
      </c>
      <c r="AK90" s="30">
        <f t="shared" si="91"/>
        <v>-55.74620092245214</v>
      </c>
      <c r="AL90" s="42"/>
      <c r="AM90" s="42"/>
      <c r="AO90" s="30">
        <f t="shared" si="131"/>
        <v>40</v>
      </c>
      <c r="AP90" s="30">
        <f t="shared" si="81"/>
        <v>4.9637163926718717</v>
      </c>
      <c r="AQ90" s="30">
        <f t="shared" si="105"/>
        <v>9.9475954865941283</v>
      </c>
      <c r="AR90" s="30">
        <f t="shared" si="106"/>
        <v>-38.743326445145257</v>
      </c>
      <c r="AS90" s="30"/>
      <c r="AT90" s="30">
        <f t="shared" si="132"/>
        <v>26.225149163881511</v>
      </c>
      <c r="AU90" s="30">
        <f t="shared" si="133"/>
        <v>4.9637163926718717</v>
      </c>
      <c r="AV90" s="30">
        <f t="shared" si="107"/>
        <v>6.5219293864471375</v>
      </c>
      <c r="AW90" s="30">
        <f t="shared" si="108"/>
        <v>-25.401237878222243</v>
      </c>
      <c r="AX90" s="30"/>
      <c r="AY90" s="30">
        <f t="shared" si="134"/>
        <v>61.010139160756196</v>
      </c>
      <c r="AZ90" s="30">
        <f t="shared" si="135"/>
        <v>4.9637163926718717</v>
      </c>
      <c r="BA90" s="30">
        <f t="shared" si="109"/>
        <v>15.172604623800451</v>
      </c>
      <c r="BB90" s="30">
        <f t="shared" si="110"/>
        <v>-59.093393449222951</v>
      </c>
      <c r="BC90" s="30"/>
      <c r="BD90" s="30">
        <f t="shared" si="136"/>
        <v>0.42498554331150196</v>
      </c>
      <c r="BE90" s="30">
        <f t="shared" si="137"/>
        <v>4.9637163926718717</v>
      </c>
      <c r="BF90" s="30">
        <f t="shared" si="111"/>
        <v>0.10568960681283127</v>
      </c>
      <c r="BG90" s="30">
        <f t="shared" si="112"/>
        <v>18.242401923640273</v>
      </c>
      <c r="BH90" s="30"/>
      <c r="BI90" s="30">
        <f t="shared" si="138"/>
        <v>4.2676006984684678</v>
      </c>
      <c r="BJ90" s="30">
        <f t="shared" si="139"/>
        <v>4.9637163926718717</v>
      </c>
      <c r="BK90" s="30">
        <f t="shared" si="113"/>
        <v>1.0613091361667719</v>
      </c>
      <c r="BL90" s="30">
        <f t="shared" si="114"/>
        <v>14.692883894159218</v>
      </c>
      <c r="BM90" s="30"/>
      <c r="BN90" s="30">
        <f t="shared" si="140"/>
        <v>13.2554530093763</v>
      </c>
      <c r="BO90" s="30">
        <f t="shared" si="141"/>
        <v>4.9637163926718717</v>
      </c>
      <c r="BP90" s="30">
        <f t="shared" si="115"/>
        <v>3.2964971132208061</v>
      </c>
      <c r="BQ90" s="30">
        <f t="shared" si="116"/>
        <v>7.4695236597011672</v>
      </c>
      <c r="BR90" s="30"/>
      <c r="BS90" s="30">
        <f t="shared" si="142"/>
        <v>23.835071851884191</v>
      </c>
      <c r="BT90" s="30">
        <f t="shared" si="143"/>
        <v>4.9637163926718717</v>
      </c>
      <c r="BU90" s="30">
        <f t="shared" si="117"/>
        <v>5.9275413294112482</v>
      </c>
      <c r="BV90" s="30">
        <f t="shared" si="118"/>
        <v>0.74882261185813448</v>
      </c>
      <c r="BW90" s="30"/>
      <c r="BX90" s="30">
        <f t="shared" si="144"/>
        <v>38.167555765546837</v>
      </c>
      <c r="BY90" s="30">
        <f t="shared" si="145"/>
        <v>4.9637163926718717</v>
      </c>
      <c r="BZ90" s="30">
        <f t="shared" si="119"/>
        <v>9.4918851366920851</v>
      </c>
      <c r="CA90" s="30">
        <f t="shared" si="120"/>
        <v>-5.8539752787384423</v>
      </c>
      <c r="CB90" s="30">
        <f t="shared" si="151"/>
        <v>9.4918851366920851</v>
      </c>
      <c r="CC90" s="30">
        <f t="shared" si="152"/>
        <v>-5.8539752787384423</v>
      </c>
      <c r="CD90" s="30"/>
      <c r="CE90" s="30">
        <f t="shared" si="146"/>
        <v>62.228953074416481</v>
      </c>
      <c r="CF90" s="30">
        <f t="shared" si="147"/>
        <v>4.9637163926718717</v>
      </c>
      <c r="CG90" s="30">
        <f t="shared" si="121"/>
        <v>15.47571131846358</v>
      </c>
      <c r="CH90" s="30">
        <f t="shared" si="122"/>
        <v>-12.603772378775197</v>
      </c>
      <c r="CI90" s="30">
        <f t="shared" si="86"/>
        <v>15.47571131846358</v>
      </c>
      <c r="CJ90" s="30">
        <f t="shared" si="87"/>
        <v>-12.603772378775197</v>
      </c>
      <c r="CK90" s="30"/>
      <c r="CL90" s="30">
        <f t="shared" si="148"/>
        <v>73.906548693874896</v>
      </c>
      <c r="CM90" s="30">
        <f t="shared" si="149"/>
        <v>4.9637163926718717</v>
      </c>
      <c r="CN90" s="30">
        <f t="shared" si="123"/>
        <v>18.379811255423476</v>
      </c>
      <c r="CO90" s="30">
        <f t="shared" si="124"/>
        <v>-14.657082516529762</v>
      </c>
      <c r="CP90" s="30">
        <f t="shared" si="88"/>
        <v>18.379811255423476</v>
      </c>
      <c r="CQ90" s="30">
        <f t="shared" si="89"/>
        <v>-14.657082516529762</v>
      </c>
    </row>
    <row r="91" spans="15:95" x14ac:dyDescent="0.25">
      <c r="O91" s="30">
        <f t="shared" si="125"/>
        <v>43.617644162318854</v>
      </c>
      <c r="P91" s="12">
        <f t="shared" si="126"/>
        <v>-2.0734511513692677</v>
      </c>
      <c r="Q91" s="30">
        <f t="shared" si="92"/>
        <v>-118.80000000000024</v>
      </c>
      <c r="R91" s="47">
        <f t="shared" si="93"/>
        <v>-21.012960330858501</v>
      </c>
      <c r="S91" s="47">
        <f t="shared" si="94"/>
        <v>-55.614927945653498</v>
      </c>
      <c r="T91" s="47">
        <f t="shared" si="95"/>
        <v>59.452205276730176</v>
      </c>
      <c r="U91" s="12">
        <f t="shared" si="127"/>
        <v>-1.2095473109177215</v>
      </c>
      <c r="V91" s="51">
        <f t="shared" si="96"/>
        <v>-1.2095473109177215</v>
      </c>
      <c r="W91" s="47">
        <f t="shared" si="97"/>
        <v>-1.2095473109177215</v>
      </c>
      <c r="X91" s="51">
        <f t="shared" si="98"/>
        <v>5.0736379962618647</v>
      </c>
      <c r="Y91" s="51">
        <f t="shared" si="99"/>
        <v>5.08</v>
      </c>
      <c r="Z91" s="47">
        <f t="shared" si="100"/>
        <v>21.012960330858498</v>
      </c>
      <c r="AA91" s="47">
        <f t="shared" si="101"/>
        <v>-55.614927945653498</v>
      </c>
      <c r="AB91" s="47">
        <f t="shared" si="102"/>
        <v>59.452205276730176</v>
      </c>
      <c r="AC91" s="51"/>
      <c r="AD91" s="12">
        <f t="shared" si="103"/>
        <v>1.2095473109177215</v>
      </c>
      <c r="AE91" s="30">
        <f t="shared" si="104"/>
        <v>69.301956036983412</v>
      </c>
      <c r="AF91" s="43">
        <f t="shared" si="150"/>
        <v>0.35675700904566376</v>
      </c>
      <c r="AG91" s="45">
        <f t="shared" si="128"/>
        <v>43111</v>
      </c>
      <c r="AH91" s="42">
        <f t="shared" si="129"/>
        <v>21</v>
      </c>
      <c r="AI91" s="45">
        <f t="shared" si="130"/>
        <v>43111</v>
      </c>
      <c r="AJ91" s="30">
        <f t="shared" si="90"/>
        <v>21.012960330858498</v>
      </c>
      <c r="AK91" s="30">
        <f t="shared" si="91"/>
        <v>-55.614927945653498</v>
      </c>
      <c r="AL91" s="42"/>
      <c r="AM91" s="42"/>
      <c r="AO91" s="30">
        <f t="shared" si="131"/>
        <v>40</v>
      </c>
      <c r="AP91" s="30">
        <f t="shared" si="81"/>
        <v>5.0265482457436672</v>
      </c>
      <c r="AQ91" s="30">
        <f t="shared" si="105"/>
        <v>12.360679774997823</v>
      </c>
      <c r="AR91" s="30">
        <f t="shared" si="106"/>
        <v>-38.042260651806167</v>
      </c>
      <c r="AS91" s="30"/>
      <c r="AT91" s="30">
        <f t="shared" si="132"/>
        <v>26.225149163881511</v>
      </c>
      <c r="AU91" s="30">
        <f t="shared" si="133"/>
        <v>5.0265482457436672</v>
      </c>
      <c r="AV91" s="30">
        <f t="shared" si="107"/>
        <v>8.1040167716572817</v>
      </c>
      <c r="AW91" s="30">
        <f t="shared" si="108"/>
        <v>-24.941599003121926</v>
      </c>
      <c r="AX91" s="30"/>
      <c r="AY91" s="30">
        <f t="shared" si="134"/>
        <v>61.010139160756196</v>
      </c>
      <c r="AZ91" s="30">
        <f t="shared" si="135"/>
        <v>5.0265482457436672</v>
      </c>
      <c r="BA91" s="30">
        <f t="shared" si="109"/>
        <v>18.853169829854043</v>
      </c>
      <c r="BB91" s="30">
        <f t="shared" si="110"/>
        <v>-58.024090408911349</v>
      </c>
      <c r="BC91" s="30"/>
      <c r="BD91" s="30">
        <f t="shared" si="136"/>
        <v>0.42498554331150196</v>
      </c>
      <c r="BE91" s="30">
        <f t="shared" si="137"/>
        <v>5.0265482457436672</v>
      </c>
      <c r="BF91" s="30">
        <f t="shared" si="111"/>
        <v>0.13132775524692358</v>
      </c>
      <c r="BG91" s="30">
        <f t="shared" si="112"/>
        <v>18.249850494317254</v>
      </c>
      <c r="BH91" s="30"/>
      <c r="BI91" s="30">
        <f t="shared" si="138"/>
        <v>4.2676006984684678</v>
      </c>
      <c r="BJ91" s="30">
        <f t="shared" si="139"/>
        <v>5.0265482457436672</v>
      </c>
      <c r="BK91" s="30">
        <f t="shared" si="113"/>
        <v>1.3187611410331443</v>
      </c>
      <c r="BL91" s="30">
        <f t="shared" si="114"/>
        <v>14.767680615892374</v>
      </c>
      <c r="BM91" s="30"/>
      <c r="BN91" s="30">
        <f t="shared" si="140"/>
        <v>13.2554530093763</v>
      </c>
      <c r="BO91" s="30">
        <f t="shared" si="141"/>
        <v>5.0265482457436672</v>
      </c>
      <c r="BP91" s="30">
        <f t="shared" si="115"/>
        <v>4.0961602480357913</v>
      </c>
      <c r="BQ91" s="30">
        <f t="shared" si="116"/>
        <v>7.7018472767033543</v>
      </c>
      <c r="BR91" s="30"/>
      <c r="BS91" s="30">
        <f t="shared" si="142"/>
        <v>23.835071851884191</v>
      </c>
      <c r="BT91" s="30">
        <f t="shared" si="143"/>
        <v>5.0265482457436672</v>
      </c>
      <c r="BU91" s="30">
        <f t="shared" si="117"/>
        <v>7.3654422643801203</v>
      </c>
      <c r="BV91" s="30">
        <f t="shared" si="118"/>
        <v>1.1665714507865239</v>
      </c>
      <c r="BW91" s="30"/>
      <c r="BX91" s="30">
        <f t="shared" si="144"/>
        <v>38.167555765546837</v>
      </c>
      <c r="BY91" s="30">
        <f t="shared" si="145"/>
        <v>5.0265482457436672</v>
      </c>
      <c r="BZ91" s="30">
        <f t="shared" si="119"/>
        <v>11.794423365307408</v>
      </c>
      <c r="CA91" s="30">
        <f t="shared" si="120"/>
        <v>-5.1850260846737619</v>
      </c>
      <c r="CB91" s="30">
        <f t="shared" si="151"/>
        <v>11.794423365307408</v>
      </c>
      <c r="CC91" s="30">
        <f t="shared" si="152"/>
        <v>-5.1850260846737619</v>
      </c>
      <c r="CD91" s="30"/>
      <c r="CE91" s="30">
        <f t="shared" si="146"/>
        <v>62.228953074416481</v>
      </c>
      <c r="CF91" s="30">
        <f t="shared" si="147"/>
        <v>5.0265482457436672</v>
      </c>
      <c r="CG91" s="30">
        <f t="shared" si="121"/>
        <v>19.22980404215571</v>
      </c>
      <c r="CH91" s="30">
        <f t="shared" si="122"/>
        <v>-11.513107619880778</v>
      </c>
      <c r="CI91" s="30">
        <f t="shared" si="86"/>
        <v>19.22980404215571</v>
      </c>
      <c r="CJ91" s="30">
        <f t="shared" si="87"/>
        <v>-11.513107619880778</v>
      </c>
      <c r="CK91" s="30"/>
      <c r="CL91" s="30">
        <f t="shared" si="148"/>
        <v>73.906548693874896</v>
      </c>
      <c r="CM91" s="30">
        <f t="shared" si="149"/>
        <v>5.0265482457436672</v>
      </c>
      <c r="CN91" s="30">
        <f t="shared" si="123"/>
        <v>22.838379542006781</v>
      </c>
      <c r="CO91" s="30">
        <f t="shared" si="124"/>
        <v>-13.361748686704125</v>
      </c>
      <c r="CP91" s="30">
        <f t="shared" si="88"/>
        <v>22.838379542006781</v>
      </c>
      <c r="CQ91" s="30">
        <f t="shared" si="89"/>
        <v>-13.361748686704125</v>
      </c>
    </row>
    <row r="92" spans="15:95" x14ac:dyDescent="0.25">
      <c r="O92" s="30">
        <f t="shared" si="125"/>
        <v>43.617644162318854</v>
      </c>
      <c r="P92" s="12">
        <f t="shared" si="126"/>
        <v>-2.0797343366764474</v>
      </c>
      <c r="Q92" s="30">
        <f t="shared" si="92"/>
        <v>-119.16000000000025</v>
      </c>
      <c r="R92" s="47">
        <f t="shared" si="93"/>
        <v>-21.252702601932828</v>
      </c>
      <c r="S92" s="47">
        <f t="shared" si="94"/>
        <v>-55.482146012649395</v>
      </c>
      <c r="T92" s="47">
        <f t="shared" si="95"/>
        <v>59.413347776868704</v>
      </c>
      <c r="U92" s="12">
        <f t="shared" si="127"/>
        <v>-1.2049826776521655</v>
      </c>
      <c r="V92" s="51">
        <f t="shared" si="96"/>
        <v>-1.2049826776521655</v>
      </c>
      <c r="W92" s="47">
        <f t="shared" si="97"/>
        <v>-1.2049826776521655</v>
      </c>
      <c r="X92" s="51">
        <f t="shared" si="98"/>
        <v>5.0782026295274205</v>
      </c>
      <c r="Y92" s="51">
        <f t="shared" si="99"/>
        <v>5.08</v>
      </c>
      <c r="Z92" s="47">
        <f t="shared" si="100"/>
        <v>21.252702601932825</v>
      </c>
      <c r="AA92" s="47">
        <f t="shared" si="101"/>
        <v>-55.482146012649395</v>
      </c>
      <c r="AB92" s="47">
        <f t="shared" si="102"/>
        <v>59.413347776868704</v>
      </c>
      <c r="AC92" s="51"/>
      <c r="AD92" s="12">
        <f t="shared" si="103"/>
        <v>1.2049826776521655</v>
      </c>
      <c r="AE92" s="30">
        <f t="shared" si="104"/>
        <v>69.040421815842024</v>
      </c>
      <c r="AF92" s="43">
        <f t="shared" si="150"/>
        <v>0.36132164231121977</v>
      </c>
      <c r="AG92" s="45">
        <f t="shared" si="128"/>
        <v>43111</v>
      </c>
      <c r="AH92" s="42">
        <f t="shared" si="129"/>
        <v>21</v>
      </c>
      <c r="AI92" s="45">
        <f t="shared" si="130"/>
        <v>43111</v>
      </c>
      <c r="AJ92" s="30">
        <f t="shared" si="90"/>
        <v>21.252702601932825</v>
      </c>
      <c r="AK92" s="30">
        <f t="shared" si="91"/>
        <v>-55.482146012649395</v>
      </c>
      <c r="AL92" s="42"/>
      <c r="AM92" s="42"/>
      <c r="AO92" s="30">
        <f t="shared" si="131"/>
        <v>40</v>
      </c>
      <c r="AP92" s="30">
        <f t="shared" si="81"/>
        <v>5.0893800988154627</v>
      </c>
      <c r="AQ92" s="30">
        <f t="shared" si="105"/>
        <v>14.724982107387032</v>
      </c>
      <c r="AR92" s="30">
        <f t="shared" si="106"/>
        <v>-37.191059435530093</v>
      </c>
      <c r="AS92" s="30"/>
      <c r="AT92" s="30">
        <f t="shared" si="132"/>
        <v>26.225149163881511</v>
      </c>
      <c r="AU92" s="30">
        <f t="shared" si="133"/>
        <v>5.0893800988154627</v>
      </c>
      <c r="AV92" s="30">
        <f t="shared" si="107"/>
        <v>9.6541213050427803</v>
      </c>
      <c r="AW92" s="30">
        <f t="shared" si="108"/>
        <v>-24.383527031488988</v>
      </c>
      <c r="AX92" s="30"/>
      <c r="AY92" s="30">
        <f t="shared" si="134"/>
        <v>61.010139160756196</v>
      </c>
      <c r="AZ92" s="30">
        <f t="shared" si="135"/>
        <v>5.0893800988154627</v>
      </c>
      <c r="BA92" s="30">
        <f t="shared" si="109"/>
        <v>22.459330187783198</v>
      </c>
      <c r="BB92" s="30">
        <f t="shared" si="110"/>
        <v>-56.72579279244114</v>
      </c>
      <c r="BC92" s="30"/>
      <c r="BD92" s="30">
        <f t="shared" si="136"/>
        <v>0.42498554331150196</v>
      </c>
      <c r="BE92" s="30">
        <f t="shared" si="137"/>
        <v>5.0893800988154627</v>
      </c>
      <c r="BF92" s="30">
        <f t="shared" si="111"/>
        <v>0.15644761302900057</v>
      </c>
      <c r="BG92" s="30">
        <f t="shared" si="112"/>
        <v>18.258894199601418</v>
      </c>
      <c r="BH92" s="30"/>
      <c r="BI92" s="30">
        <f t="shared" si="138"/>
        <v>4.2676006984684678</v>
      </c>
      <c r="BJ92" s="30">
        <f t="shared" si="139"/>
        <v>5.0893800988154627</v>
      </c>
      <c r="BK92" s="30">
        <f t="shared" si="113"/>
        <v>1.5710085981605149</v>
      </c>
      <c r="BL92" s="30">
        <f t="shared" si="114"/>
        <v>14.858495288520299</v>
      </c>
      <c r="BM92" s="30"/>
      <c r="BN92" s="30">
        <f t="shared" si="140"/>
        <v>13.2554530093763</v>
      </c>
      <c r="BO92" s="30">
        <f t="shared" si="141"/>
        <v>5.0893800988154627</v>
      </c>
      <c r="BP92" s="30">
        <f t="shared" si="115"/>
        <v>4.8796577097093898</v>
      </c>
      <c r="BQ92" s="30">
        <f t="shared" si="116"/>
        <v>7.983923719800142</v>
      </c>
      <c r="BR92" s="30"/>
      <c r="BS92" s="30">
        <f t="shared" si="142"/>
        <v>23.835071851884191</v>
      </c>
      <c r="BT92" s="30">
        <f t="shared" si="143"/>
        <v>5.0893800988154627</v>
      </c>
      <c r="BU92" s="30">
        <f t="shared" si="117"/>
        <v>8.7742751636819758</v>
      </c>
      <c r="BV92" s="30">
        <f t="shared" si="118"/>
        <v>1.6737825045453114</v>
      </c>
      <c r="BW92" s="30"/>
      <c r="BX92" s="30">
        <f t="shared" si="144"/>
        <v>38.167555765546837</v>
      </c>
      <c r="BY92" s="30">
        <f t="shared" si="145"/>
        <v>5.0893800988154627</v>
      </c>
      <c r="BZ92" s="30">
        <f t="shared" si="119"/>
        <v>14.050414393259349</v>
      </c>
      <c r="CA92" s="30">
        <f t="shared" si="120"/>
        <v>-4.3728193374257991</v>
      </c>
      <c r="CB92" s="30">
        <f t="shared" si="151"/>
        <v>14.050414393259349</v>
      </c>
      <c r="CC92" s="30">
        <f t="shared" si="152"/>
        <v>-4.3728193374257991</v>
      </c>
      <c r="CD92" s="30"/>
      <c r="CE92" s="30">
        <f t="shared" si="146"/>
        <v>62.228953074416481</v>
      </c>
      <c r="CF92" s="30">
        <f t="shared" si="147"/>
        <v>5.0893800988154627</v>
      </c>
      <c r="CG92" s="30">
        <f t="shared" si="121"/>
        <v>22.908005514555249</v>
      </c>
      <c r="CH92" s="30">
        <f t="shared" si="122"/>
        <v>-10.188873606267514</v>
      </c>
      <c r="CI92" s="30">
        <f t="shared" si="86"/>
        <v>22.908005514555249</v>
      </c>
      <c r="CJ92" s="30">
        <f t="shared" si="87"/>
        <v>-10.188873606267514</v>
      </c>
      <c r="CK92" s="30"/>
      <c r="CL92" s="30">
        <f t="shared" si="148"/>
        <v>73.906548693874896</v>
      </c>
      <c r="CM92" s="30">
        <f t="shared" si="149"/>
        <v>5.0893800988154627</v>
      </c>
      <c r="CN92" s="30">
        <f t="shared" si="123"/>
        <v>27.206815178400909</v>
      </c>
      <c r="CO92" s="30">
        <f t="shared" si="124"/>
        <v>-11.789015083229295</v>
      </c>
      <c r="CP92" s="30">
        <f t="shared" si="88"/>
        <v>27.206815178400909</v>
      </c>
      <c r="CQ92" s="30">
        <f t="shared" si="89"/>
        <v>-11.789015083229295</v>
      </c>
    </row>
    <row r="93" spans="15:95" x14ac:dyDescent="0.25">
      <c r="O93" s="30">
        <f t="shared" si="125"/>
        <v>43.617644162318854</v>
      </c>
      <c r="P93" s="12">
        <f t="shared" si="126"/>
        <v>-2.086017521983627</v>
      </c>
      <c r="Q93" s="30">
        <f t="shared" si="92"/>
        <v>-119.52000000000025</v>
      </c>
      <c r="R93" s="47">
        <f t="shared" si="93"/>
        <v>-21.491605852698889</v>
      </c>
      <c r="S93" s="47">
        <f t="shared" si="94"/>
        <v>-55.347860365443189</v>
      </c>
      <c r="T93" s="47">
        <f t="shared" si="95"/>
        <v>59.37402436386099</v>
      </c>
      <c r="U93" s="12">
        <f t="shared" si="127"/>
        <v>-1.2004161705926308</v>
      </c>
      <c r="V93" s="51">
        <f t="shared" si="96"/>
        <v>-1.2004161705926308</v>
      </c>
      <c r="W93" s="47">
        <f t="shared" si="97"/>
        <v>-1.2004161705926308</v>
      </c>
      <c r="X93" s="51">
        <f t="shared" si="98"/>
        <v>5.0827691365869558</v>
      </c>
      <c r="Y93" s="51">
        <f t="shared" si="99"/>
        <v>5.09</v>
      </c>
      <c r="Z93" s="47">
        <f t="shared" si="100"/>
        <v>21.491605852698893</v>
      </c>
      <c r="AA93" s="47">
        <f t="shared" si="101"/>
        <v>-55.347860365443189</v>
      </c>
      <c r="AB93" s="47">
        <f t="shared" si="102"/>
        <v>59.37402436386099</v>
      </c>
      <c r="AC93" s="51"/>
      <c r="AD93" s="12">
        <f t="shared" si="103"/>
        <v>1.2004161705926308</v>
      </c>
      <c r="AE93" s="30">
        <f t="shared" si="104"/>
        <v>68.778780234213997</v>
      </c>
      <c r="AF93" s="43">
        <f t="shared" si="150"/>
        <v>0.36588814937075442</v>
      </c>
      <c r="AG93" s="45">
        <f t="shared" si="128"/>
        <v>43112</v>
      </c>
      <c r="AH93" s="42">
        <f t="shared" si="129"/>
        <v>22</v>
      </c>
      <c r="AI93" s="45">
        <f t="shared" si="130"/>
        <v>43112</v>
      </c>
      <c r="AJ93" s="30">
        <f t="shared" si="90"/>
        <v>21.491605852698893</v>
      </c>
      <c r="AK93" s="30">
        <f t="shared" si="91"/>
        <v>-55.347860365443189</v>
      </c>
      <c r="AL93" s="42"/>
      <c r="AM93" s="42"/>
      <c r="AO93" s="30">
        <f t="shared" si="131"/>
        <v>40</v>
      </c>
      <c r="AP93" s="30">
        <f t="shared" si="81"/>
        <v>5.1522119518872582</v>
      </c>
      <c r="AQ93" s="30">
        <f t="shared" si="105"/>
        <v>17.031171662602809</v>
      </c>
      <c r="AR93" s="30">
        <f t="shared" si="106"/>
        <v>-36.193082098640829</v>
      </c>
      <c r="AS93" s="30"/>
      <c r="AT93" s="30">
        <f t="shared" si="132"/>
        <v>26.225149163881511</v>
      </c>
      <c r="AU93" s="30">
        <f t="shared" si="133"/>
        <v>5.1522119518872582</v>
      </c>
      <c r="AV93" s="30">
        <f t="shared" si="107"/>
        <v>11.166125432185764</v>
      </c>
      <c r="AW93" s="30">
        <f t="shared" si="108"/>
        <v>-23.729224418436633</v>
      </c>
      <c r="AX93" s="30"/>
      <c r="AY93" s="30">
        <f t="shared" si="134"/>
        <v>61.010139160756196</v>
      </c>
      <c r="AZ93" s="30">
        <f t="shared" si="135"/>
        <v>5.1522119518872582</v>
      </c>
      <c r="BA93" s="30">
        <f t="shared" si="109"/>
        <v>25.976853830153122</v>
      </c>
      <c r="BB93" s="30">
        <f t="shared" si="110"/>
        <v>-55.20362438736877</v>
      </c>
      <c r="BC93" s="30"/>
      <c r="BD93" s="30">
        <f t="shared" si="136"/>
        <v>0.42498554331150196</v>
      </c>
      <c r="BE93" s="30">
        <f t="shared" si="137"/>
        <v>5.1522119518872582</v>
      </c>
      <c r="BF93" s="30">
        <f t="shared" si="111"/>
        <v>0.18095004355656777</v>
      </c>
      <c r="BG93" s="30">
        <f t="shared" si="112"/>
        <v>18.269497348119678</v>
      </c>
      <c r="BH93" s="30"/>
      <c r="BI93" s="30">
        <f t="shared" si="138"/>
        <v>4.2676006984684678</v>
      </c>
      <c r="BJ93" s="30">
        <f t="shared" si="139"/>
        <v>5.1522119518872582</v>
      </c>
      <c r="BK93" s="30">
        <f t="shared" si="113"/>
        <v>1.817056002076503</v>
      </c>
      <c r="BL93" s="30">
        <f t="shared" si="114"/>
        <v>14.964969508019408</v>
      </c>
      <c r="BM93" s="30"/>
      <c r="BN93" s="30">
        <f t="shared" si="140"/>
        <v>13.2554530093763</v>
      </c>
      <c r="BO93" s="30">
        <f t="shared" si="141"/>
        <v>5.1522119518872582</v>
      </c>
      <c r="BP93" s="30">
        <f t="shared" si="115"/>
        <v>5.6438973917063189</v>
      </c>
      <c r="BQ93" s="30">
        <f t="shared" si="116"/>
        <v>8.3146397621390946</v>
      </c>
      <c r="BR93" s="30"/>
      <c r="BS93" s="30">
        <f t="shared" si="142"/>
        <v>23.835071851884191</v>
      </c>
      <c r="BT93" s="30">
        <f t="shared" si="143"/>
        <v>5.1522119518872582</v>
      </c>
      <c r="BU93" s="30">
        <f t="shared" si="117"/>
        <v>10.148480007497797</v>
      </c>
      <c r="BV93" s="30">
        <f t="shared" si="118"/>
        <v>2.2684540428280009</v>
      </c>
      <c r="BW93" s="30"/>
      <c r="BX93" s="30">
        <f t="shared" si="144"/>
        <v>38.167555765546837</v>
      </c>
      <c r="BY93" s="30">
        <f t="shared" si="145"/>
        <v>5.1522119518872582</v>
      </c>
      <c r="BZ93" s="30">
        <f t="shared" si="119"/>
        <v>16.250954854624844</v>
      </c>
      <c r="CA93" s="30">
        <f t="shared" si="120"/>
        <v>-3.4205604459639822</v>
      </c>
      <c r="CB93" s="30">
        <f t="shared" si="151"/>
        <v>16.250954854624844</v>
      </c>
      <c r="CC93" s="30">
        <f t="shared" si="152"/>
        <v>-3.4205604459639822</v>
      </c>
      <c r="CD93" s="30"/>
      <c r="CE93" s="30">
        <f t="shared" si="146"/>
        <v>62.228953074416481</v>
      </c>
      <c r="CF93" s="30">
        <f t="shared" si="147"/>
        <v>5.1522119518872582</v>
      </c>
      <c r="CG93" s="30">
        <f t="shared" si="121"/>
        <v>26.495799554861048</v>
      </c>
      <c r="CH93" s="30">
        <f t="shared" si="122"/>
        <v>-8.636296484602191</v>
      </c>
      <c r="CI93" s="30">
        <f t="shared" si="86"/>
        <v>26.495799554861048</v>
      </c>
      <c r="CJ93" s="30">
        <f t="shared" si="87"/>
        <v>-8.636296484602191</v>
      </c>
      <c r="CK93" s="30"/>
      <c r="CL93" s="30">
        <f t="shared" si="148"/>
        <v>73.906548693874896</v>
      </c>
      <c r="CM93" s="30">
        <f t="shared" si="149"/>
        <v>5.1522119518872582</v>
      </c>
      <c r="CN93" s="30">
        <f t="shared" si="123"/>
        <v>31.46787794489742</v>
      </c>
      <c r="CO93" s="30">
        <f t="shared" si="124"/>
        <v>-9.9450885671245359</v>
      </c>
      <c r="CP93" s="30">
        <f t="shared" si="88"/>
        <v>31.46787794489742</v>
      </c>
      <c r="CQ93" s="30">
        <f t="shared" si="89"/>
        <v>-9.9450885671245359</v>
      </c>
    </row>
    <row r="94" spans="15:95" x14ac:dyDescent="0.25">
      <c r="O94" s="30">
        <f t="shared" si="125"/>
        <v>43.617644162318854</v>
      </c>
      <c r="P94" s="12">
        <f t="shared" si="126"/>
        <v>-2.0923007072908066</v>
      </c>
      <c r="Q94" s="30">
        <f t="shared" si="92"/>
        <v>-119.88000000000025</v>
      </c>
      <c r="R94" s="47">
        <f t="shared" si="93"/>
        <v>-21.729660651665412</v>
      </c>
      <c r="S94" s="47">
        <f t="shared" si="94"/>
        <v>-55.212076305402285</v>
      </c>
      <c r="T94" s="47">
        <f t="shared" si="95"/>
        <v>59.334235665339961</v>
      </c>
      <c r="U94" s="12">
        <f t="shared" si="127"/>
        <v>-1.1958477636508009</v>
      </c>
      <c r="V94" s="51">
        <f t="shared" si="96"/>
        <v>-1.1958477636508009</v>
      </c>
      <c r="W94" s="47">
        <f t="shared" si="97"/>
        <v>-1.1958477636508009</v>
      </c>
      <c r="X94" s="51">
        <f t="shared" si="98"/>
        <v>5.0873375435287853</v>
      </c>
      <c r="Y94" s="51">
        <f t="shared" si="99"/>
        <v>5.09</v>
      </c>
      <c r="Z94" s="47">
        <f t="shared" si="100"/>
        <v>21.729660651665412</v>
      </c>
      <c r="AA94" s="47">
        <f t="shared" si="101"/>
        <v>-55.212076305402285</v>
      </c>
      <c r="AB94" s="47">
        <f t="shared" si="102"/>
        <v>59.334235665339961</v>
      </c>
      <c r="AC94" s="51"/>
      <c r="AD94" s="12">
        <f t="shared" si="103"/>
        <v>1.1958477636508009</v>
      </c>
      <c r="AE94" s="30">
        <f t="shared" si="104"/>
        <v>68.517029797348869</v>
      </c>
      <c r="AF94" s="43">
        <f t="shared" si="150"/>
        <v>0.37045655631258434</v>
      </c>
      <c r="AG94" s="45">
        <f t="shared" si="128"/>
        <v>43112</v>
      </c>
      <c r="AH94" s="42">
        <f t="shared" si="129"/>
        <v>22</v>
      </c>
      <c r="AI94" s="45">
        <f t="shared" si="130"/>
        <v>43112</v>
      </c>
      <c r="AJ94" s="30">
        <f t="shared" si="90"/>
        <v>21.729660651665412</v>
      </c>
      <c r="AK94" s="30">
        <f t="shared" si="91"/>
        <v>-55.212076305402285</v>
      </c>
      <c r="AL94" s="42"/>
      <c r="AM94" s="42"/>
      <c r="AO94" s="30">
        <f t="shared" si="131"/>
        <v>40</v>
      </c>
      <c r="AP94" s="30">
        <f t="shared" si="81"/>
        <v>5.2150438049590537</v>
      </c>
      <c r="AQ94" s="30">
        <f t="shared" si="105"/>
        <v>19.270146964068505</v>
      </c>
      <c r="AR94" s="30">
        <f t="shared" si="106"/>
        <v>-35.052267201754603</v>
      </c>
      <c r="AS94" s="30"/>
      <c r="AT94" s="30">
        <f t="shared" si="132"/>
        <v>26.225149163881511</v>
      </c>
      <c r="AU94" s="30">
        <f t="shared" si="133"/>
        <v>5.2150438049590537</v>
      </c>
      <c r="AV94" s="30">
        <f t="shared" si="107"/>
        <v>12.634061963565374</v>
      </c>
      <c r="AW94" s="30">
        <f t="shared" si="108"/>
        <v>-22.98127339745615</v>
      </c>
      <c r="AX94" s="30"/>
      <c r="AY94" s="30">
        <f t="shared" si="134"/>
        <v>61.010139160756196</v>
      </c>
      <c r="AZ94" s="30">
        <f t="shared" si="135"/>
        <v>5.2150438049590537</v>
      </c>
      <c r="BA94" s="30">
        <f t="shared" si="109"/>
        <v>29.391858698151076</v>
      </c>
      <c r="BB94" s="30">
        <f t="shared" si="110"/>
        <v>-53.46359249697646</v>
      </c>
      <c r="BC94" s="30"/>
      <c r="BD94" s="30">
        <f t="shared" si="136"/>
        <v>0.42498554331150196</v>
      </c>
      <c r="BE94" s="30">
        <f t="shared" si="137"/>
        <v>5.2150438049590537</v>
      </c>
      <c r="BF94" s="30">
        <f t="shared" si="111"/>
        <v>0.20473834693042858</v>
      </c>
      <c r="BG94" s="30">
        <f t="shared" si="112"/>
        <v>18.281618094088955</v>
      </c>
      <c r="BH94" s="30"/>
      <c r="BI94" s="30">
        <f t="shared" si="138"/>
        <v>4.2676006984684678</v>
      </c>
      <c r="BJ94" s="30">
        <f t="shared" si="139"/>
        <v>5.2150438049590537</v>
      </c>
      <c r="BK94" s="30">
        <f t="shared" si="113"/>
        <v>2.0559323160862193</v>
      </c>
      <c r="BL94" s="30">
        <f t="shared" si="114"/>
        <v>15.08668306928878</v>
      </c>
      <c r="BM94" s="30"/>
      <c r="BN94" s="30">
        <f t="shared" si="140"/>
        <v>13.2554530093763</v>
      </c>
      <c r="BO94" s="30">
        <f t="shared" si="141"/>
        <v>5.2150438049590537</v>
      </c>
      <c r="BP94" s="30">
        <f t="shared" si="115"/>
        <v>6.3858631891496351</v>
      </c>
      <c r="BQ94" s="30">
        <f t="shared" si="116"/>
        <v>8.6926902185908919</v>
      </c>
      <c r="BR94" s="30"/>
      <c r="BS94" s="30">
        <f t="shared" si="142"/>
        <v>23.835071851884191</v>
      </c>
      <c r="BT94" s="30">
        <f t="shared" si="143"/>
        <v>5.2150438049590537</v>
      </c>
      <c r="BU94" s="30">
        <f t="shared" si="117"/>
        <v>11.482633437123519</v>
      </c>
      <c r="BV94" s="30">
        <f t="shared" si="118"/>
        <v>2.9482391687525791</v>
      </c>
      <c r="BW94" s="30"/>
      <c r="BX94" s="30">
        <f t="shared" si="144"/>
        <v>38.167555765546837</v>
      </c>
      <c r="BY94" s="30">
        <f t="shared" si="145"/>
        <v>5.2150438049590537</v>
      </c>
      <c r="BZ94" s="30">
        <f t="shared" si="119"/>
        <v>18.387360221534191</v>
      </c>
      <c r="CA94" s="30">
        <f t="shared" si="120"/>
        <v>-2.3320075410871901</v>
      </c>
      <c r="CB94" s="30">
        <f t="shared" si="151"/>
        <v>18.387360221534191</v>
      </c>
      <c r="CC94" s="30">
        <f t="shared" si="152"/>
        <v>-2.3320075410871901</v>
      </c>
      <c r="CD94" s="30"/>
      <c r="CE94" s="30">
        <f t="shared" si="146"/>
        <v>62.228953074416481</v>
      </c>
      <c r="CF94" s="30">
        <f t="shared" si="147"/>
        <v>5.2150438049590537</v>
      </c>
      <c r="CG94" s="30">
        <f t="shared" si="121"/>
        <v>29.979026779103204</v>
      </c>
      <c r="CH94" s="30">
        <f t="shared" si="122"/>
        <v>-6.8615035674789837</v>
      </c>
      <c r="CI94" s="30">
        <f t="shared" si="86"/>
        <v>29.979026779103204</v>
      </c>
      <c r="CJ94" s="30">
        <f t="shared" si="87"/>
        <v>-6.8615035674789837</v>
      </c>
      <c r="CK94" s="30"/>
      <c r="CL94" s="30">
        <f t="shared" si="148"/>
        <v>73.906548693874896</v>
      </c>
      <c r="CM94" s="30">
        <f t="shared" si="149"/>
        <v>5.2150438049590537</v>
      </c>
      <c r="CN94" s="30">
        <f t="shared" si="123"/>
        <v>35.604751373451357</v>
      </c>
      <c r="CO94" s="30">
        <f t="shared" si="124"/>
        <v>-7.8372462739390514</v>
      </c>
      <c r="CP94" s="30">
        <f t="shared" si="88"/>
        <v>35.604751373451357</v>
      </c>
      <c r="CQ94" s="30">
        <f t="shared" si="89"/>
        <v>-7.8372462739390514</v>
      </c>
    </row>
    <row r="95" spans="15:95" x14ac:dyDescent="0.25">
      <c r="O95" s="30">
        <f t="shared" si="125"/>
        <v>43.617644162318854</v>
      </c>
      <c r="P95" s="12">
        <f t="shared" si="126"/>
        <v>-2.0985838925979863</v>
      </c>
      <c r="Q95" s="30">
        <f t="shared" si="92"/>
        <v>-120.24000000000025</v>
      </c>
      <c r="R95" s="47">
        <f t="shared" si="93"/>
        <v>-21.966857600836544</v>
      </c>
      <c r="S95" s="47">
        <f t="shared" si="94"/>
        <v>-55.074799193048875</v>
      </c>
      <c r="T95" s="47">
        <f t="shared" si="95"/>
        <v>59.293982317011626</v>
      </c>
      <c r="U95" s="12">
        <f t="shared" si="127"/>
        <v>-1.191277430624581</v>
      </c>
      <c r="V95" s="51">
        <f t="shared" si="96"/>
        <v>-1.191277430624581</v>
      </c>
      <c r="W95" s="47">
        <f t="shared" si="97"/>
        <v>-1.191277430624581</v>
      </c>
      <c r="X95" s="51">
        <f t="shared" si="98"/>
        <v>5.0919078765550054</v>
      </c>
      <c r="Y95" s="51">
        <f t="shared" si="99"/>
        <v>5.0999999999999996</v>
      </c>
      <c r="Z95" s="47">
        <f t="shared" si="100"/>
        <v>21.966857600836537</v>
      </c>
      <c r="AA95" s="47">
        <f t="shared" si="101"/>
        <v>-55.074799193048882</v>
      </c>
      <c r="AB95" s="47">
        <f t="shared" si="102"/>
        <v>59.293982317011626</v>
      </c>
      <c r="AC95" s="51"/>
      <c r="AD95" s="12">
        <f t="shared" si="103"/>
        <v>1.191277430624581</v>
      </c>
      <c r="AE95" s="30">
        <f t="shared" si="104"/>
        <v>68.255169003977215</v>
      </c>
      <c r="AF95" s="43">
        <f t="shared" si="150"/>
        <v>0.37502688933880424</v>
      </c>
      <c r="AG95" s="45">
        <f t="shared" si="128"/>
        <v>43112</v>
      </c>
      <c r="AH95" s="42">
        <f t="shared" si="129"/>
        <v>22</v>
      </c>
      <c r="AI95" s="45">
        <f t="shared" si="130"/>
        <v>43112</v>
      </c>
      <c r="AJ95" s="30">
        <f t="shared" si="90"/>
        <v>21.966857600836537</v>
      </c>
      <c r="AK95" s="30">
        <f t="shared" si="91"/>
        <v>-55.074799193048882</v>
      </c>
      <c r="AL95" s="42"/>
      <c r="AM95" s="42"/>
      <c r="AO95" s="30">
        <f t="shared" si="131"/>
        <v>40</v>
      </c>
      <c r="AP95" s="30">
        <f t="shared" si="81"/>
        <v>5.2778756580308492</v>
      </c>
      <c r="AQ95" s="30">
        <f t="shared" si="105"/>
        <v>21.433071799159752</v>
      </c>
      <c r="AR95" s="30">
        <f t="shared" si="106"/>
        <v>-33.773117020080676</v>
      </c>
      <c r="AS95" s="30"/>
      <c r="AT95" s="30">
        <f t="shared" si="132"/>
        <v>26.225149163881511</v>
      </c>
      <c r="AU95" s="30">
        <f t="shared" si="133"/>
        <v>5.2778756580308492</v>
      </c>
      <c r="AV95" s="30">
        <f t="shared" si="107"/>
        <v>14.052137624328669</v>
      </c>
      <c r="AW95" s="30">
        <f t="shared" si="108"/>
        <v>-22.142625789521027</v>
      </c>
      <c r="AX95" s="30"/>
      <c r="AY95" s="30">
        <f t="shared" si="134"/>
        <v>61.010139160756196</v>
      </c>
      <c r="AZ95" s="30">
        <f t="shared" si="135"/>
        <v>5.2778756580308492</v>
      </c>
      <c r="BA95" s="30">
        <f t="shared" si="109"/>
        <v>32.690867327730388</v>
      </c>
      <c r="BB95" s="30">
        <f t="shared" si="110"/>
        <v>-51.512564232190641</v>
      </c>
      <c r="BC95" s="30"/>
      <c r="BD95" s="30">
        <f t="shared" si="136"/>
        <v>0.42498554331150196</v>
      </c>
      <c r="BE95" s="30">
        <f t="shared" si="137"/>
        <v>5.2778756580308492</v>
      </c>
      <c r="BF95" s="30">
        <f t="shared" si="111"/>
        <v>0.22771864158500843</v>
      </c>
      <c r="BG95" s="30">
        <f t="shared" si="112"/>
        <v>18.295208602462349</v>
      </c>
      <c r="BH95" s="30"/>
      <c r="BI95" s="30">
        <f t="shared" si="138"/>
        <v>4.2676006984684678</v>
      </c>
      <c r="BJ95" s="30">
        <f t="shared" si="139"/>
        <v>5.2778756580308492</v>
      </c>
      <c r="BK95" s="30">
        <f t="shared" si="113"/>
        <v>2.2866948045104745</v>
      </c>
      <c r="BL95" s="30">
        <f t="shared" si="114"/>
        <v>15.223155624507722</v>
      </c>
      <c r="BM95" s="30"/>
      <c r="BN95" s="30">
        <f t="shared" si="140"/>
        <v>13.2554530093763</v>
      </c>
      <c r="BO95" s="30">
        <f t="shared" si="141"/>
        <v>5.2778756580308492</v>
      </c>
      <c r="BP95" s="30">
        <f t="shared" si="115"/>
        <v>7.1026269020087609</v>
      </c>
      <c r="BQ95" s="30">
        <f t="shared" si="116"/>
        <v>9.1165830967187382</v>
      </c>
      <c r="BR95" s="30"/>
      <c r="BS95" s="30">
        <f t="shared" si="142"/>
        <v>23.835071851884191</v>
      </c>
      <c r="BT95" s="30">
        <f t="shared" si="143"/>
        <v>5.2778756580308492</v>
      </c>
      <c r="BU95" s="30">
        <f t="shared" si="117"/>
        <v>12.771470158489135</v>
      </c>
      <c r="BV95" s="30">
        <f t="shared" si="118"/>
        <v>3.7104550809912986</v>
      </c>
      <c r="BW95" s="30"/>
      <c r="BX95" s="30">
        <f t="shared" si="144"/>
        <v>38.167555765546837</v>
      </c>
      <c r="BY95" s="30">
        <f t="shared" si="145"/>
        <v>5.2778756580308492</v>
      </c>
      <c r="BZ95" s="30">
        <f t="shared" si="119"/>
        <v>20.451199078034975</v>
      </c>
      <c r="CA95" s="30">
        <f t="shared" si="120"/>
        <v>-1.1114566437984656</v>
      </c>
      <c r="CB95" s="30">
        <f t="shared" si="151"/>
        <v>20.451199078034975</v>
      </c>
      <c r="CC95" s="30">
        <f t="shared" si="152"/>
        <v>-1.1114566437984656</v>
      </c>
      <c r="CD95" s="30"/>
      <c r="CE95" s="30">
        <f t="shared" si="146"/>
        <v>62.228953074416481</v>
      </c>
      <c r="CF95" s="30">
        <f t="shared" si="147"/>
        <v>5.2778756580308492</v>
      </c>
      <c r="CG95" s="30">
        <f t="shared" si="121"/>
        <v>33.343940480762782</v>
      </c>
      <c r="CH95" s="30">
        <f t="shared" si="122"/>
        <v>-4.87149915171603</v>
      </c>
      <c r="CI95" s="30">
        <f t="shared" si="86"/>
        <v>33.343940480762782</v>
      </c>
      <c r="CJ95" s="30">
        <f t="shared" si="87"/>
        <v>-4.87149915171603</v>
      </c>
      <c r="CK95" s="30"/>
      <c r="CL95" s="30">
        <f t="shared" si="148"/>
        <v>73.906548693874896</v>
      </c>
      <c r="CM95" s="30">
        <f t="shared" si="149"/>
        <v>5.2778756580308492</v>
      </c>
      <c r="CN95" s="30">
        <f t="shared" si="123"/>
        <v>39.601109114597925</v>
      </c>
      <c r="CO95" s="30">
        <f t="shared" si="124"/>
        <v>-5.47380689422247</v>
      </c>
      <c r="CP95" s="30">
        <f t="shared" si="88"/>
        <v>39.601109114597925</v>
      </c>
      <c r="CQ95" s="30">
        <f t="shared" si="89"/>
        <v>-5.47380689422247</v>
      </c>
    </row>
    <row r="96" spans="15:95" x14ac:dyDescent="0.25">
      <c r="O96" s="30">
        <f t="shared" si="125"/>
        <v>43.617644162318854</v>
      </c>
      <c r="P96" s="12">
        <f t="shared" si="126"/>
        <v>-2.1048670779051659</v>
      </c>
      <c r="Q96" s="30">
        <f t="shared" si="92"/>
        <v>-120.60000000000025</v>
      </c>
      <c r="R96" s="47">
        <f t="shared" si="93"/>
        <v>-22.203187336082873</v>
      </c>
      <c r="S96" s="47">
        <f t="shared" si="94"/>
        <v>-54.936034447848307</v>
      </c>
      <c r="T96" s="47">
        <f t="shared" si="95"/>
        <v>59.253264962669917</v>
      </c>
      <c r="U96" s="12">
        <f t="shared" si="127"/>
        <v>-1.1867051451963988</v>
      </c>
      <c r="V96" s="51">
        <f t="shared" si="96"/>
        <v>-1.1867051451963988</v>
      </c>
      <c r="W96" s="47">
        <f t="shared" si="97"/>
        <v>-1.1867051451963988</v>
      </c>
      <c r="X96" s="51">
        <f t="shared" si="98"/>
        <v>5.0964801619831874</v>
      </c>
      <c r="Y96" s="51">
        <f t="shared" si="99"/>
        <v>5.0999999999999996</v>
      </c>
      <c r="Z96" s="47">
        <f t="shared" si="100"/>
        <v>22.203187336082877</v>
      </c>
      <c r="AA96" s="47">
        <f t="shared" si="101"/>
        <v>-54.9360344478483</v>
      </c>
      <c r="AB96" s="47">
        <f t="shared" si="102"/>
        <v>59.253264962669917</v>
      </c>
      <c r="AC96" s="51"/>
      <c r="AD96" s="12">
        <f t="shared" si="103"/>
        <v>1.1867051451963988</v>
      </c>
      <c r="AE96" s="30">
        <f t="shared" si="104"/>
        <v>67.99319634621321</v>
      </c>
      <c r="AF96" s="43">
        <f t="shared" si="150"/>
        <v>0.37959917476698646</v>
      </c>
      <c r="AG96" s="45">
        <f t="shared" si="128"/>
        <v>43113</v>
      </c>
      <c r="AH96" s="42">
        <f t="shared" si="129"/>
        <v>23</v>
      </c>
      <c r="AI96" s="45">
        <f t="shared" si="130"/>
        <v>43113</v>
      </c>
      <c r="AJ96" s="30">
        <f t="shared" si="90"/>
        <v>22.203187336082877</v>
      </c>
      <c r="AK96" s="30">
        <f t="shared" si="91"/>
        <v>-54.9360344478483</v>
      </c>
      <c r="AL96" s="42"/>
      <c r="AM96" s="42"/>
      <c r="AO96" s="30">
        <f t="shared" si="131"/>
        <v>40</v>
      </c>
      <c r="AP96" s="30">
        <f t="shared" si="81"/>
        <v>5.3407075111026447</v>
      </c>
      <c r="AQ96" s="30">
        <f t="shared" si="105"/>
        <v>23.511410091698806</v>
      </c>
      <c r="AR96" s="30">
        <f t="shared" si="106"/>
        <v>-32.36067977499799</v>
      </c>
      <c r="AS96" s="30"/>
      <c r="AT96" s="30">
        <f t="shared" si="132"/>
        <v>26.225149163881511</v>
      </c>
      <c r="AU96" s="30">
        <f t="shared" si="133"/>
        <v>5.3407075111026447</v>
      </c>
      <c r="AV96" s="30">
        <f t="shared" si="107"/>
        <v>15.414755917699756</v>
      </c>
      <c r="AW96" s="30">
        <f t="shared" si="108"/>
        <v>-21.216591353598144</v>
      </c>
      <c r="AX96" s="30"/>
      <c r="AY96" s="30">
        <f t="shared" si="134"/>
        <v>61.010139160756196</v>
      </c>
      <c r="AZ96" s="30">
        <f t="shared" si="135"/>
        <v>5.3407075111026447</v>
      </c>
      <c r="BA96" s="30">
        <f t="shared" si="109"/>
        <v>35.860860039003796</v>
      </c>
      <c r="BB96" s="30">
        <f t="shared" si="110"/>
        <v>-49.358239410232393</v>
      </c>
      <c r="BC96" s="30"/>
      <c r="BD96" s="30">
        <f t="shared" si="136"/>
        <v>0.42498554331150196</v>
      </c>
      <c r="BE96" s="30">
        <f t="shared" si="137"/>
        <v>5.3407075111026447</v>
      </c>
      <c r="BF96" s="30">
        <f t="shared" si="111"/>
        <v>0.24980023479600366</v>
      </c>
      <c r="BG96" s="30">
        <f t="shared" si="112"/>
        <v>18.310215237712221</v>
      </c>
      <c r="BH96" s="30"/>
      <c r="BI96" s="30">
        <f t="shared" si="138"/>
        <v>4.2676006984684678</v>
      </c>
      <c r="BJ96" s="30">
        <f t="shared" si="139"/>
        <v>5.3407075111026447</v>
      </c>
      <c r="BK96" s="30">
        <f t="shared" si="113"/>
        <v>2.5084327532328103</v>
      </c>
      <c r="BL96" s="30">
        <f t="shared" si="114"/>
        <v>15.373848578849167</v>
      </c>
      <c r="BM96" s="30"/>
      <c r="BN96" s="30">
        <f t="shared" si="140"/>
        <v>13.2554530093763</v>
      </c>
      <c r="BO96" s="30">
        <f t="shared" si="141"/>
        <v>5.3407075111026447</v>
      </c>
      <c r="BP96" s="30">
        <f t="shared" si="115"/>
        <v>7.7913597913672312</v>
      </c>
      <c r="BQ96" s="30">
        <f t="shared" si="116"/>
        <v>9.5846454849909009</v>
      </c>
      <c r="BR96" s="30"/>
      <c r="BS96" s="30">
        <f t="shared" si="142"/>
        <v>23.835071851884191</v>
      </c>
      <c r="BT96" s="30">
        <f t="shared" si="143"/>
        <v>5.3407075111026447</v>
      </c>
      <c r="BU96" s="30">
        <f t="shared" si="117"/>
        <v>14.009903721868902</v>
      </c>
      <c r="BV96" s="30">
        <f t="shared" si="118"/>
        <v>4.5520936615618766</v>
      </c>
      <c r="BW96" s="30"/>
      <c r="BX96" s="30">
        <f t="shared" si="144"/>
        <v>38.167555765546837</v>
      </c>
      <c r="BY96" s="30">
        <f t="shared" si="145"/>
        <v>5.3407075111026447</v>
      </c>
      <c r="BZ96" s="30">
        <f t="shared" si="119"/>
        <v>22.43432639503887</v>
      </c>
      <c r="CA96" s="30">
        <f t="shared" si="120"/>
        <v>0.23627528912725282</v>
      </c>
      <c r="CB96" s="30">
        <f t="shared" si="151"/>
        <v>22.43432639503887</v>
      </c>
      <c r="CC96" s="30">
        <f t="shared" si="152"/>
        <v>0.23627528912725282</v>
      </c>
      <c r="CD96" s="30"/>
      <c r="CE96" s="30">
        <f t="shared" si="146"/>
        <v>62.228953074416481</v>
      </c>
      <c r="CF96" s="30">
        <f t="shared" si="147"/>
        <v>5.3407075111026447</v>
      </c>
      <c r="CG96" s="30">
        <f t="shared" si="121"/>
        <v>36.577260882742173</v>
      </c>
      <c r="CH96" s="30">
        <f t="shared" si="122"/>
        <v>-2.6741368755958135</v>
      </c>
      <c r="CI96" s="30">
        <f t="shared" si="86"/>
        <v>36.577260882742173</v>
      </c>
      <c r="CJ96" s="30">
        <f t="shared" si="87"/>
        <v>-2.6741368755958135</v>
      </c>
      <c r="CK96" s="30"/>
      <c r="CL96" s="30">
        <f t="shared" si="148"/>
        <v>73.906548693874896</v>
      </c>
      <c r="CM96" s="30">
        <f t="shared" si="149"/>
        <v>5.3407075111026447</v>
      </c>
      <c r="CN96" s="30">
        <f t="shared" si="123"/>
        <v>43.441179370094986</v>
      </c>
      <c r="CO96" s="30">
        <f t="shared" si="124"/>
        <v>-2.8640978434538198</v>
      </c>
      <c r="CP96" s="30">
        <f t="shared" si="88"/>
        <v>43.441179370094986</v>
      </c>
      <c r="CQ96" s="30">
        <f t="shared" si="89"/>
        <v>-2.8640978434538198</v>
      </c>
    </row>
    <row r="97" spans="15:95" x14ac:dyDescent="0.25">
      <c r="O97" s="30">
        <f t="shared" si="125"/>
        <v>43.617644162318854</v>
      </c>
      <c r="P97" s="12">
        <f t="shared" si="126"/>
        <v>-2.1111502632123456</v>
      </c>
      <c r="Q97" s="30">
        <f t="shared" si="92"/>
        <v>-120.96000000000026</v>
      </c>
      <c r="R97" s="47">
        <f t="shared" si="93"/>
        <v>-22.438640527511126</v>
      </c>
      <c r="S97" s="47">
        <f t="shared" si="94"/>
        <v>-54.795787547995104</v>
      </c>
      <c r="T97" s="47">
        <f t="shared" si="95"/>
        <v>59.212084254211824</v>
      </c>
      <c r="U97" s="12">
        <f t="shared" si="127"/>
        <v>-1.1821308809314928</v>
      </c>
      <c r="V97" s="51">
        <f t="shared" si="96"/>
        <v>-1.1821308809314928</v>
      </c>
      <c r="W97" s="47">
        <f t="shared" si="97"/>
        <v>-1.1821308809314928</v>
      </c>
      <c r="X97" s="51">
        <f t="shared" si="98"/>
        <v>5.1010544262480932</v>
      </c>
      <c r="Y97" s="51">
        <f t="shared" si="99"/>
        <v>5.1099999999999994</v>
      </c>
      <c r="Z97" s="47">
        <f t="shared" si="100"/>
        <v>22.438640527511133</v>
      </c>
      <c r="AA97" s="47">
        <f t="shared" si="101"/>
        <v>-54.795787547995097</v>
      </c>
      <c r="AB97" s="47">
        <f t="shared" si="102"/>
        <v>59.212084254211824</v>
      </c>
      <c r="AC97" s="51"/>
      <c r="AD97" s="12">
        <f t="shared" si="103"/>
        <v>1.1821308809314928</v>
      </c>
      <c r="AE97" s="30">
        <f t="shared" si="104"/>
        <v>67.731110309456582</v>
      </c>
      <c r="AF97" s="43">
        <f t="shared" si="150"/>
        <v>0.38417343903189249</v>
      </c>
      <c r="AG97" s="45">
        <f t="shared" si="128"/>
        <v>43113</v>
      </c>
      <c r="AH97" s="42">
        <f t="shared" si="129"/>
        <v>23</v>
      </c>
      <c r="AI97" s="45">
        <f t="shared" si="130"/>
        <v>43113</v>
      </c>
      <c r="AJ97" s="30">
        <f t="shared" si="90"/>
        <v>22.438640527511133</v>
      </c>
      <c r="AK97" s="30">
        <f t="shared" si="91"/>
        <v>-54.795787547995097</v>
      </c>
      <c r="AL97" s="42"/>
      <c r="AM97" s="42"/>
      <c r="AO97" s="30">
        <f t="shared" si="131"/>
        <v>40</v>
      </c>
      <c r="AP97" s="30">
        <f t="shared" si="81"/>
        <v>5.4035393641744403</v>
      </c>
      <c r="AQ97" s="30">
        <f t="shared" si="105"/>
        <v>25.496959589947462</v>
      </c>
      <c r="AR97" s="30">
        <f t="shared" si="106"/>
        <v>-30.820529711031671</v>
      </c>
      <c r="AS97" s="30"/>
      <c r="AT97" s="30">
        <f t="shared" si="132"/>
        <v>26.225149163881511</v>
      </c>
      <c r="AU97" s="30">
        <f t="shared" si="133"/>
        <v>5.4035393641744403</v>
      </c>
      <c r="AV97" s="30">
        <f t="shared" si="107"/>
        <v>16.716539211795784</v>
      </c>
      <c r="AW97" s="30">
        <f t="shared" si="108"/>
        <v>-20.206824724541189</v>
      </c>
      <c r="AX97" s="30"/>
      <c r="AY97" s="30">
        <f t="shared" si="134"/>
        <v>61.010139160756196</v>
      </c>
      <c r="AZ97" s="30">
        <f t="shared" si="135"/>
        <v>5.4035393641744403</v>
      </c>
      <c r="BA97" s="30">
        <f t="shared" si="109"/>
        <v>38.889326318971797</v>
      </c>
      <c r="BB97" s="30">
        <f t="shared" si="110"/>
        <v>-47.009120166956585</v>
      </c>
      <c r="BC97" s="30"/>
      <c r="BD97" s="30">
        <f t="shared" si="136"/>
        <v>0.42498554331150196</v>
      </c>
      <c r="BE97" s="30">
        <f t="shared" si="137"/>
        <v>5.4035393641744403</v>
      </c>
      <c r="BF97" s="30">
        <f t="shared" si="111"/>
        <v>0.2708959806031308</v>
      </c>
      <c r="BG97" s="30">
        <f t="shared" si="112"/>
        <v>18.326578775505119</v>
      </c>
      <c r="BH97" s="30"/>
      <c r="BI97" s="30">
        <f t="shared" si="138"/>
        <v>4.2676006984684678</v>
      </c>
      <c r="BJ97" s="30">
        <f t="shared" si="139"/>
        <v>5.4035393641744403</v>
      </c>
      <c r="BK97" s="30">
        <f t="shared" si="113"/>
        <v>2.720271063872052</v>
      </c>
      <c r="BL97" s="30">
        <f t="shared" si="114"/>
        <v>15.538167216067389</v>
      </c>
      <c r="BM97" s="30"/>
      <c r="BN97" s="30">
        <f t="shared" si="140"/>
        <v>13.2554530093763</v>
      </c>
      <c r="BO97" s="30">
        <f t="shared" si="141"/>
        <v>5.4035393641744403</v>
      </c>
      <c r="BP97" s="30">
        <f t="shared" si="115"/>
        <v>8.4493437431628742</v>
      </c>
      <c r="BQ97" s="30">
        <f t="shared" si="116"/>
        <v>10.095030154998236</v>
      </c>
      <c r="BR97" s="30"/>
      <c r="BS97" s="30">
        <f t="shared" si="142"/>
        <v>23.835071851884191</v>
      </c>
      <c r="BT97" s="30">
        <f t="shared" si="143"/>
        <v>5.4035393641744403</v>
      </c>
      <c r="BU97" s="30">
        <f t="shared" si="117"/>
        <v>15.193046595774636</v>
      </c>
      <c r="BV97" s="30">
        <f t="shared" si="118"/>
        <v>5.4698333474949052</v>
      </c>
      <c r="BW97" s="30"/>
      <c r="BX97" s="30">
        <f t="shared" si="144"/>
        <v>38.167555765546837</v>
      </c>
      <c r="BY97" s="30">
        <f t="shared" si="145"/>
        <v>5.4035393641744403</v>
      </c>
      <c r="BZ97" s="30">
        <f t="shared" si="119"/>
        <v>24.328915675030348</v>
      </c>
      <c r="CA97" s="30">
        <f t="shared" si="120"/>
        <v>1.7058693754708756</v>
      </c>
      <c r="CB97" s="30">
        <f t="shared" si="151"/>
        <v>24.328915675030348</v>
      </c>
      <c r="CC97" s="30">
        <f t="shared" si="152"/>
        <v>1.7058693754708756</v>
      </c>
      <c r="CD97" s="30"/>
      <c r="CE97" s="30">
        <f t="shared" si="146"/>
        <v>62.228953074416481</v>
      </c>
      <c r="CF97" s="30">
        <f t="shared" si="147"/>
        <v>5.4035393641744403</v>
      </c>
      <c r="CG97" s="30">
        <f t="shared" si="121"/>
        <v>39.666227546578348</v>
      </c>
      <c r="CH97" s="30">
        <f t="shared" si="122"/>
        <v>-0.27808872414283314</v>
      </c>
      <c r="CI97" s="30">
        <f t="shared" si="86"/>
        <v>39.666227546578348</v>
      </c>
      <c r="CJ97" s="30">
        <f t="shared" si="87"/>
        <v>-0.27808872414283314</v>
      </c>
      <c r="CK97" s="30"/>
      <c r="CL97" s="30">
        <f t="shared" si="148"/>
        <v>73.906548693874896</v>
      </c>
      <c r="CM97" s="30">
        <f t="shared" si="149"/>
        <v>5.4035393641744403</v>
      </c>
      <c r="CN97" s="30">
        <f t="shared" si="123"/>
        <v>47.109807137005312</v>
      </c>
      <c r="CO97" s="30">
        <f t="shared" si="124"/>
        <v>-1.841845099379924E-2</v>
      </c>
      <c r="CP97" s="30">
        <f t="shared" si="88"/>
        <v>47.109807137005312</v>
      </c>
      <c r="CQ97" s="30">
        <f t="shared" si="89"/>
        <v>-1.841845099379924E-2</v>
      </c>
    </row>
    <row r="98" spans="15:95" x14ac:dyDescent="0.25">
      <c r="O98" s="30">
        <f t="shared" si="125"/>
        <v>43.617644162318854</v>
      </c>
      <c r="P98" s="12">
        <f t="shared" si="126"/>
        <v>-2.1174334485195252</v>
      </c>
      <c r="Q98" s="30">
        <f t="shared" si="92"/>
        <v>-121.32000000000026</v>
      </c>
      <c r="R98" s="47">
        <f t="shared" si="93"/>
        <v>-22.673207879832457</v>
      </c>
      <c r="S98" s="47">
        <f t="shared" si="94"/>
        <v>-54.654064030196743</v>
      </c>
      <c r="T98" s="47">
        <f t="shared" si="95"/>
        <v>59.170440851652799</v>
      </c>
      <c r="U98" s="12">
        <f t="shared" si="127"/>
        <v>-1.1775546112761888</v>
      </c>
      <c r="V98" s="51">
        <f t="shared" si="96"/>
        <v>-1.1775546112761888</v>
      </c>
      <c r="W98" s="47">
        <f t="shared" si="97"/>
        <v>-1.1775546112761888</v>
      </c>
      <c r="X98" s="51">
        <f t="shared" si="98"/>
        <v>5.1056306959033977</v>
      </c>
      <c r="Y98" s="51">
        <f t="shared" si="99"/>
        <v>5.1099999999999994</v>
      </c>
      <c r="Z98" s="47">
        <f t="shared" si="100"/>
        <v>22.673207879832457</v>
      </c>
      <c r="AA98" s="47">
        <f t="shared" si="101"/>
        <v>-54.654064030196743</v>
      </c>
      <c r="AB98" s="47">
        <f t="shared" si="102"/>
        <v>59.170440851652799</v>
      </c>
      <c r="AC98" s="51"/>
      <c r="AD98" s="12">
        <f t="shared" si="103"/>
        <v>1.1775546112761888</v>
      </c>
      <c r="AE98" s="30">
        <f t="shared" si="104"/>
        <v>67.468909372293879</v>
      </c>
      <c r="AF98" s="43">
        <f t="shared" si="150"/>
        <v>0.38874970868719649</v>
      </c>
      <c r="AG98" s="45">
        <f t="shared" si="128"/>
        <v>43113</v>
      </c>
      <c r="AH98" s="42">
        <f t="shared" si="129"/>
        <v>23</v>
      </c>
      <c r="AI98" s="45">
        <f t="shared" si="130"/>
        <v>43113</v>
      </c>
      <c r="AJ98" s="30">
        <f t="shared" si="90"/>
        <v>22.673207879832457</v>
      </c>
      <c r="AK98" s="30">
        <f t="shared" si="91"/>
        <v>-54.654064030196743</v>
      </c>
      <c r="AL98" s="42"/>
      <c r="AM98" s="42"/>
      <c r="AO98" s="30">
        <f t="shared" si="131"/>
        <v>40</v>
      </c>
      <c r="AP98" s="30">
        <f t="shared" si="81"/>
        <v>5.4663712172462358</v>
      </c>
      <c r="AQ98" s="30">
        <f t="shared" si="105"/>
        <v>27.381884237147418</v>
      </c>
      <c r="AR98" s="30">
        <f t="shared" si="106"/>
        <v>-29.158745096856581</v>
      </c>
      <c r="AS98" s="30"/>
      <c r="AT98" s="30">
        <f t="shared" si="132"/>
        <v>26.225149163881511</v>
      </c>
      <c r="AU98" s="30">
        <f t="shared" si="133"/>
        <v>5.4663712172462358</v>
      </c>
      <c r="AV98" s="30">
        <f t="shared" si="107"/>
        <v>17.952349962683172</v>
      </c>
      <c r="AW98" s="30">
        <f t="shared" si="108"/>
        <v>-19.117310989916561</v>
      </c>
      <c r="AX98" s="30"/>
      <c r="AY98" s="30">
        <f t="shared" si="134"/>
        <v>61.010139160756196</v>
      </c>
      <c r="AZ98" s="30">
        <f t="shared" si="135"/>
        <v>5.4663712172462358</v>
      </c>
      <c r="BA98" s="30">
        <f t="shared" si="109"/>
        <v>41.764314194802012</v>
      </c>
      <c r="BB98" s="30">
        <f t="shared" si="110"/>
        <v>-44.474477402805938</v>
      </c>
      <c r="BC98" s="30"/>
      <c r="BD98" s="30">
        <f t="shared" si="136"/>
        <v>0.42498554331150196</v>
      </c>
      <c r="BE98" s="30">
        <f t="shared" si="137"/>
        <v>5.4663712172462358</v>
      </c>
      <c r="BF98" s="30">
        <f t="shared" si="111"/>
        <v>0.29092262373541866</v>
      </c>
      <c r="BG98" s="30">
        <f t="shared" si="112"/>
        <v>18.344234636433168</v>
      </c>
      <c r="BH98" s="30"/>
      <c r="BI98" s="30">
        <f t="shared" si="138"/>
        <v>4.2676006984684678</v>
      </c>
      <c r="BJ98" s="30">
        <f t="shared" si="139"/>
        <v>5.4663712172462358</v>
      </c>
      <c r="BK98" s="30">
        <f t="shared" si="113"/>
        <v>2.9213737073958259</v>
      </c>
      <c r="BL98" s="30">
        <f t="shared" si="114"/>
        <v>15.715463045571333</v>
      </c>
      <c r="BM98" s="30"/>
      <c r="BN98" s="30">
        <f t="shared" si="140"/>
        <v>13.2554530093763</v>
      </c>
      <c r="BO98" s="30">
        <f t="shared" si="141"/>
        <v>5.4663712172462358</v>
      </c>
      <c r="BP98" s="30">
        <f t="shared" si="115"/>
        <v>9.0739819953422298</v>
      </c>
      <c r="BQ98" s="30">
        <f t="shared" si="116"/>
        <v>10.645722851620796</v>
      </c>
      <c r="BR98" s="30"/>
      <c r="BS98" s="30">
        <f t="shared" si="142"/>
        <v>23.835071851884191</v>
      </c>
      <c r="BT98" s="30">
        <f t="shared" si="143"/>
        <v>5.4663712172462358</v>
      </c>
      <c r="BU98" s="30">
        <f t="shared" si="117"/>
        <v>16.316229455809594</v>
      </c>
      <c r="BV98" s="30">
        <f t="shared" si="118"/>
        <v>6.4600522395253783</v>
      </c>
      <c r="BW98" s="30"/>
      <c r="BX98" s="30">
        <f t="shared" si="144"/>
        <v>38.167555765546837</v>
      </c>
      <c r="BY98" s="30">
        <f t="shared" si="145"/>
        <v>5.4663712172462358</v>
      </c>
      <c r="BZ98" s="30">
        <f t="shared" si="119"/>
        <v>26.127489839676798</v>
      </c>
      <c r="CA98" s="30">
        <f t="shared" si="120"/>
        <v>3.2915257987672604</v>
      </c>
      <c r="CB98" s="30">
        <f t="shared" si="151"/>
        <v>26.127489839676798</v>
      </c>
      <c r="CC98" s="30">
        <f t="shared" si="152"/>
        <v>3.2915257987672604</v>
      </c>
      <c r="CD98" s="30"/>
      <c r="CE98" s="30">
        <f t="shared" si="146"/>
        <v>62.228953074416481</v>
      </c>
      <c r="CF98" s="30">
        <f t="shared" si="147"/>
        <v>5.4663712172462358</v>
      </c>
      <c r="CG98" s="30">
        <f t="shared" si="121"/>
        <v>42.59864973206377</v>
      </c>
      <c r="CH98" s="30">
        <f t="shared" si="122"/>
        <v>2.3071891952393884</v>
      </c>
      <c r="CI98" s="30">
        <f t="shared" si="86"/>
        <v>42.59864973206377</v>
      </c>
      <c r="CJ98" s="30">
        <f t="shared" si="87"/>
        <v>2.3071891952393884</v>
      </c>
      <c r="CK98" s="30"/>
      <c r="CL98" s="30">
        <f t="shared" si="148"/>
        <v>73.906548693874896</v>
      </c>
      <c r="CM98" s="30">
        <f t="shared" si="149"/>
        <v>5.4663712172462358</v>
      </c>
      <c r="CN98" s="30">
        <f t="shared" si="123"/>
        <v>50.59251401756952</v>
      </c>
      <c r="CO98" s="30">
        <f t="shared" si="124"/>
        <v>3.0520006866627867</v>
      </c>
      <c r="CP98" s="30">
        <f t="shared" si="88"/>
        <v>50.59251401756952</v>
      </c>
      <c r="CQ98" s="30">
        <f t="shared" si="89"/>
        <v>3.0520006866627867</v>
      </c>
    </row>
    <row r="99" spans="15:95" x14ac:dyDescent="0.25">
      <c r="O99" s="30">
        <f t="shared" si="125"/>
        <v>43.617644162318854</v>
      </c>
      <c r="P99" s="12">
        <f t="shared" si="126"/>
        <v>-2.1237166338267048</v>
      </c>
      <c r="Q99" s="30">
        <f t="shared" si="92"/>
        <v>-121.68000000000028</v>
      </c>
      <c r="R99" s="47">
        <f t="shared" si="93"/>
        <v>-22.906880132729444</v>
      </c>
      <c r="S99" s="47">
        <f t="shared" si="94"/>
        <v>-54.510869489455033</v>
      </c>
      <c r="T99" s="47">
        <f t="shared" si="95"/>
        <v>59.128335423142389</v>
      </c>
      <c r="U99" s="12">
        <f t="shared" si="127"/>
        <v>-1.1729763095561627</v>
      </c>
      <c r="V99" s="51">
        <f t="shared" si="96"/>
        <v>-1.1729763095561627</v>
      </c>
      <c r="W99" s="47">
        <f t="shared" si="97"/>
        <v>-1.1729763095561627</v>
      </c>
      <c r="X99" s="51">
        <f t="shared" si="98"/>
        <v>5.110208997623424</v>
      </c>
      <c r="Y99" s="51">
        <f t="shared" si="99"/>
        <v>5.12</v>
      </c>
      <c r="Z99" s="47">
        <f t="shared" si="100"/>
        <v>22.906880132729452</v>
      </c>
      <c r="AA99" s="47">
        <f t="shared" si="101"/>
        <v>-54.510869489455033</v>
      </c>
      <c r="AB99" s="47">
        <f t="shared" si="102"/>
        <v>59.128335423142389</v>
      </c>
      <c r="AC99" s="51"/>
      <c r="AD99" s="12">
        <f t="shared" si="103"/>
        <v>1.1729763095561627</v>
      </c>
      <c r="AE99" s="30">
        <f t="shared" si="104"/>
        <v>67.206592006398893</v>
      </c>
      <c r="AF99" s="43">
        <f t="shared" si="150"/>
        <v>0.39332801040722254</v>
      </c>
      <c r="AG99" s="45">
        <f t="shared" si="128"/>
        <v>43113</v>
      </c>
      <c r="AH99" s="42">
        <f t="shared" si="129"/>
        <v>23</v>
      </c>
      <c r="AI99" s="45">
        <f t="shared" si="130"/>
        <v>43113</v>
      </c>
      <c r="AJ99" s="30">
        <f t="shared" si="90"/>
        <v>22.906880132729452</v>
      </c>
      <c r="AK99" s="30">
        <f t="shared" si="91"/>
        <v>-54.510869489455033</v>
      </c>
      <c r="AL99" s="42"/>
      <c r="AM99" s="42"/>
      <c r="AO99" s="30">
        <f t="shared" si="131"/>
        <v>40</v>
      </c>
      <c r="AP99" s="30">
        <f t="shared" si="81"/>
        <v>5.5292030703180313</v>
      </c>
      <c r="AQ99" s="30">
        <f t="shared" si="105"/>
        <v>29.158745096856329</v>
      </c>
      <c r="AR99" s="30">
        <f t="shared" si="106"/>
        <v>-27.381884237147688</v>
      </c>
      <c r="AS99" s="30"/>
      <c r="AT99" s="30">
        <f t="shared" si="132"/>
        <v>26.225149163881511</v>
      </c>
      <c r="AU99" s="30">
        <f t="shared" si="133"/>
        <v>5.5292030703180313</v>
      </c>
      <c r="AV99" s="30">
        <f t="shared" si="107"/>
        <v>19.117310989916398</v>
      </c>
      <c r="AW99" s="30">
        <f t="shared" si="108"/>
        <v>-17.95234996268335</v>
      </c>
      <c r="AX99" s="30"/>
      <c r="AY99" s="30">
        <f t="shared" si="134"/>
        <v>61.010139160756196</v>
      </c>
      <c r="AZ99" s="30">
        <f t="shared" si="135"/>
        <v>5.5292030703180313</v>
      </c>
      <c r="BA99" s="30">
        <f t="shared" si="109"/>
        <v>44.474477402805555</v>
      </c>
      <c r="BB99" s="30">
        <f t="shared" si="110"/>
        <v>-41.764314194802424</v>
      </c>
      <c r="BC99" s="30"/>
      <c r="BD99" s="30">
        <f t="shared" si="136"/>
        <v>0.42498554331150196</v>
      </c>
      <c r="BE99" s="30">
        <f t="shared" si="137"/>
        <v>5.5292030703180313</v>
      </c>
      <c r="BF99" s="30">
        <f t="shared" si="111"/>
        <v>0.309801128181727</v>
      </c>
      <c r="BG99" s="30">
        <f t="shared" si="112"/>
        <v>18.363113140879474</v>
      </c>
      <c r="BH99" s="30"/>
      <c r="BI99" s="30">
        <f t="shared" si="138"/>
        <v>4.2676006984684678</v>
      </c>
      <c r="BJ99" s="30">
        <f t="shared" si="139"/>
        <v>5.5292030703180313</v>
      </c>
      <c r="BK99" s="30">
        <f t="shared" si="113"/>
        <v>3.1109470235452021</v>
      </c>
      <c r="BL99" s="30">
        <f t="shared" si="114"/>
        <v>15.905036361720708</v>
      </c>
      <c r="BM99" s="30"/>
      <c r="BN99" s="30">
        <f t="shared" si="140"/>
        <v>13.2554530093763</v>
      </c>
      <c r="BO99" s="30">
        <f t="shared" si="141"/>
        <v>5.5292030703180313</v>
      </c>
      <c r="BP99" s="30">
        <f t="shared" si="115"/>
        <v>9.6628093860940165</v>
      </c>
      <c r="BQ99" s="30">
        <f t="shared" si="116"/>
        <v>11.234550242372578</v>
      </c>
      <c r="BR99" s="30"/>
      <c r="BS99" s="30">
        <f t="shared" si="142"/>
        <v>23.835071851884191</v>
      </c>
      <c r="BT99" s="30">
        <f t="shared" si="143"/>
        <v>5.5292030703180313</v>
      </c>
      <c r="BU99" s="30">
        <f t="shared" si="117"/>
        <v>17.37501961235866</v>
      </c>
      <c r="BV99" s="30">
        <f t="shared" si="118"/>
        <v>7.5188423960744331</v>
      </c>
      <c r="BW99" s="30"/>
      <c r="BX99" s="30">
        <f t="shared" si="144"/>
        <v>38.167555765546837</v>
      </c>
      <c r="BY99" s="30">
        <f t="shared" si="145"/>
        <v>5.5292030703180313</v>
      </c>
      <c r="BZ99" s="30">
        <f t="shared" si="119"/>
        <v>27.822950738440735</v>
      </c>
      <c r="CA99" s="30">
        <f t="shared" si="120"/>
        <v>4.9869866975311794</v>
      </c>
      <c r="CB99" s="30">
        <f t="shared" si="151"/>
        <v>27.822950738440735</v>
      </c>
      <c r="CC99" s="30">
        <f t="shared" si="152"/>
        <v>4.9869866975311794</v>
      </c>
      <c r="CD99" s="30"/>
      <c r="CE99" s="30">
        <f t="shared" si="146"/>
        <v>62.228953074416481</v>
      </c>
      <c r="CF99" s="30">
        <f t="shared" si="147"/>
        <v>5.5292030703180313</v>
      </c>
      <c r="CG99" s="30">
        <f t="shared" si="121"/>
        <v>45.362954508528603</v>
      </c>
      <c r="CH99" s="30">
        <f t="shared" si="122"/>
        <v>5.0714939717041929</v>
      </c>
      <c r="CI99" s="30">
        <f t="shared" si="86"/>
        <v>45.362954508528603</v>
      </c>
      <c r="CJ99" s="30">
        <f t="shared" si="87"/>
        <v>5.0714939717041929</v>
      </c>
      <c r="CK99" s="30"/>
      <c r="CL99" s="30">
        <f t="shared" si="148"/>
        <v>73.906548693874896</v>
      </c>
      <c r="CM99" s="30">
        <f t="shared" si="149"/>
        <v>5.5292030703180313</v>
      </c>
      <c r="CN99" s="30">
        <f t="shared" si="123"/>
        <v>53.875555358827455</v>
      </c>
      <c r="CO99" s="30">
        <f t="shared" si="124"/>
        <v>6.3350420279206858</v>
      </c>
      <c r="CP99" s="30">
        <f t="shared" si="88"/>
        <v>53.875555358827455</v>
      </c>
      <c r="CQ99" s="30">
        <f t="shared" si="89"/>
        <v>6.3350420279206858</v>
      </c>
    </row>
    <row r="100" spans="15:95" x14ac:dyDescent="0.25">
      <c r="O100" s="30">
        <f t="shared" si="125"/>
        <v>43.617644162318854</v>
      </c>
      <c r="P100" s="12">
        <f t="shared" si="126"/>
        <v>-2.1299998191338845</v>
      </c>
      <c r="Q100" s="30">
        <f t="shared" si="92"/>
        <v>-122.04000000000028</v>
      </c>
      <c r="R100" s="47">
        <f t="shared" si="93"/>
        <v>-23.139648061221653</v>
      </c>
      <c r="S100" s="47">
        <f t="shared" si="94"/>
        <v>-54.366209578845265</v>
      </c>
      <c r="T100" s="47">
        <f t="shared" si="95"/>
        <v>59.085768644980206</v>
      </c>
      <c r="U100" s="12">
        <f t="shared" si="127"/>
        <v>-1.1683959489746942</v>
      </c>
      <c r="V100" s="51">
        <f t="shared" si="96"/>
        <v>-1.1683959489746942</v>
      </c>
      <c r="W100" s="47">
        <f t="shared" si="97"/>
        <v>-1.1683959489746942</v>
      </c>
      <c r="X100" s="51">
        <f t="shared" si="98"/>
        <v>5.1147893582048916</v>
      </c>
      <c r="Y100" s="51">
        <f t="shared" si="99"/>
        <v>5.12</v>
      </c>
      <c r="Z100" s="47">
        <f t="shared" si="100"/>
        <v>23.139648061221653</v>
      </c>
      <c r="AA100" s="47">
        <f t="shared" si="101"/>
        <v>-54.366209578845265</v>
      </c>
      <c r="AB100" s="47">
        <f t="shared" si="102"/>
        <v>59.085768644980206</v>
      </c>
      <c r="AC100" s="51"/>
      <c r="AD100" s="12">
        <f t="shared" si="103"/>
        <v>1.1683959489746942</v>
      </c>
      <c r="AE100" s="30">
        <f t="shared" si="104"/>
        <v>66.944156676432669</v>
      </c>
      <c r="AF100" s="43">
        <f t="shared" si="150"/>
        <v>0.39790837098869103</v>
      </c>
      <c r="AG100" s="45">
        <f t="shared" si="128"/>
        <v>43114</v>
      </c>
      <c r="AH100" s="42">
        <f t="shared" si="129"/>
        <v>24</v>
      </c>
      <c r="AI100" s="45">
        <f t="shared" si="130"/>
        <v>43114</v>
      </c>
      <c r="AJ100" s="30">
        <f t="shared" si="90"/>
        <v>23.139648061221653</v>
      </c>
      <c r="AK100" s="30">
        <f t="shared" si="91"/>
        <v>-54.366209578845265</v>
      </c>
      <c r="AL100" s="42"/>
      <c r="AM100" s="42"/>
      <c r="AO100" s="30">
        <f t="shared" si="131"/>
        <v>40</v>
      </c>
      <c r="AP100" s="30">
        <f t="shared" si="81"/>
        <v>5.5920349233898268</v>
      </c>
      <c r="AQ100" s="30">
        <f t="shared" si="105"/>
        <v>30.820529711031437</v>
      </c>
      <c r="AR100" s="30">
        <f t="shared" si="106"/>
        <v>-25.49695958994775</v>
      </c>
      <c r="AS100" s="30"/>
      <c r="AT100" s="30">
        <f t="shared" si="132"/>
        <v>26.225149163881511</v>
      </c>
      <c r="AU100" s="30">
        <f t="shared" si="133"/>
        <v>5.5920349233898268</v>
      </c>
      <c r="AV100" s="30">
        <f t="shared" si="107"/>
        <v>20.206824724541033</v>
      </c>
      <c r="AW100" s="30">
        <f t="shared" si="108"/>
        <v>-16.716539211795972</v>
      </c>
      <c r="AX100" s="30"/>
      <c r="AY100" s="30">
        <f t="shared" si="134"/>
        <v>61.010139160756196</v>
      </c>
      <c r="AZ100" s="30">
        <f t="shared" si="135"/>
        <v>5.5920349233898268</v>
      </c>
      <c r="BA100" s="30">
        <f t="shared" si="109"/>
        <v>47.009120166956222</v>
      </c>
      <c r="BB100" s="30">
        <f t="shared" si="110"/>
        <v>-38.889326318972238</v>
      </c>
      <c r="BC100" s="30"/>
      <c r="BD100" s="30">
        <f t="shared" si="136"/>
        <v>0.42498554331150196</v>
      </c>
      <c r="BE100" s="30">
        <f t="shared" si="137"/>
        <v>5.5920349233898268</v>
      </c>
      <c r="BF100" s="30">
        <f t="shared" si="111"/>
        <v>0.32745698910977461</v>
      </c>
      <c r="BG100" s="30">
        <f t="shared" si="112"/>
        <v>18.383139784011764</v>
      </c>
      <c r="BH100" s="30"/>
      <c r="BI100" s="30">
        <f t="shared" si="138"/>
        <v>4.2676006984684678</v>
      </c>
      <c r="BJ100" s="30">
        <f t="shared" si="139"/>
        <v>5.5920349233898268</v>
      </c>
      <c r="BK100" s="30">
        <f t="shared" si="113"/>
        <v>3.2882428530491481</v>
      </c>
      <c r="BL100" s="30">
        <f t="shared" si="114"/>
        <v>16.106139005244479</v>
      </c>
      <c r="BM100" s="30"/>
      <c r="BN100" s="30">
        <f t="shared" si="140"/>
        <v>13.2554530093763</v>
      </c>
      <c r="BO100" s="30">
        <f t="shared" si="141"/>
        <v>5.5920349233898268</v>
      </c>
      <c r="BP100" s="30">
        <f t="shared" si="115"/>
        <v>10.213502082716584</v>
      </c>
      <c r="BQ100" s="30">
        <f t="shared" si="116"/>
        <v>11.859188494551926</v>
      </c>
      <c r="BR100" s="30"/>
      <c r="BS100" s="30">
        <f t="shared" si="142"/>
        <v>23.835071851884191</v>
      </c>
      <c r="BT100" s="30">
        <f t="shared" si="143"/>
        <v>5.5920349233898268</v>
      </c>
      <c r="BU100" s="30">
        <f t="shared" si="117"/>
        <v>18.365238504389144</v>
      </c>
      <c r="BV100" s="30">
        <f t="shared" si="118"/>
        <v>8.6420252561093829</v>
      </c>
      <c r="BW100" s="30"/>
      <c r="BX100" s="30">
        <f t="shared" si="144"/>
        <v>38.167555765546837</v>
      </c>
      <c r="BY100" s="30">
        <f t="shared" si="145"/>
        <v>5.5920349233898268</v>
      </c>
      <c r="BZ100" s="30">
        <f t="shared" si="119"/>
        <v>29.408607161737137</v>
      </c>
      <c r="CA100" s="30">
        <f t="shared" si="120"/>
        <v>6.7855608621776149</v>
      </c>
      <c r="CB100" s="30">
        <f t="shared" si="151"/>
        <v>29.408607161737137</v>
      </c>
      <c r="CC100" s="30">
        <f t="shared" si="152"/>
        <v>6.7855608621776149</v>
      </c>
      <c r="CD100" s="30"/>
      <c r="CE100" s="30">
        <f t="shared" si="146"/>
        <v>62.228953074416481</v>
      </c>
      <c r="CF100" s="30">
        <f t="shared" si="147"/>
        <v>5.5920349233898268</v>
      </c>
      <c r="CG100" s="30">
        <f t="shared" si="121"/>
        <v>47.948232427910852</v>
      </c>
      <c r="CH100" s="30">
        <f t="shared" si="122"/>
        <v>8.0039161571895932</v>
      </c>
      <c r="CI100" s="30">
        <f t="shared" si="86"/>
        <v>47.948232427910852</v>
      </c>
      <c r="CJ100" s="30">
        <f t="shared" si="87"/>
        <v>8.0039161571895932</v>
      </c>
      <c r="CK100" s="30"/>
      <c r="CL100" s="30">
        <f t="shared" si="148"/>
        <v>73.906548693874896</v>
      </c>
      <c r="CM100" s="30">
        <f t="shared" si="149"/>
        <v>5.5920349233898268</v>
      </c>
      <c r="CN100" s="30">
        <f t="shared" si="123"/>
        <v>56.94597449648407</v>
      </c>
      <c r="CO100" s="30">
        <f t="shared" si="124"/>
        <v>9.8177489084848659</v>
      </c>
      <c r="CP100" s="30">
        <f t="shared" si="88"/>
        <v>56.94597449648407</v>
      </c>
      <c r="CQ100" s="30">
        <f t="shared" si="89"/>
        <v>9.8177489084848659</v>
      </c>
    </row>
    <row r="101" spans="15:95" x14ac:dyDescent="0.25">
      <c r="O101" s="30">
        <f t="shared" si="125"/>
        <v>43.617644162318854</v>
      </c>
      <c r="P101" s="12">
        <f t="shared" si="126"/>
        <v>-2.1362830044410641</v>
      </c>
      <c r="Q101" s="30">
        <f t="shared" si="92"/>
        <v>-122.40000000000028</v>
      </c>
      <c r="R101" s="47">
        <f t="shared" si="93"/>
        <v>-23.371502476029825</v>
      </c>
      <c r="S101" s="47">
        <f t="shared" si="94"/>
        <v>-54.220090009292988</v>
      </c>
      <c r="T101" s="47">
        <f t="shared" si="95"/>
        <v>59.042741201632076</v>
      </c>
      <c r="U101" s="12">
        <f t="shared" si="127"/>
        <v>-1.1638135026109027</v>
      </c>
      <c r="V101" s="51">
        <f t="shared" si="96"/>
        <v>-1.1638135026109027</v>
      </c>
      <c r="W101" s="47">
        <f t="shared" si="97"/>
        <v>-1.1638135026109027</v>
      </c>
      <c r="X101" s="51">
        <f t="shared" si="98"/>
        <v>5.1193718045686838</v>
      </c>
      <c r="Y101" s="51">
        <f t="shared" si="99"/>
        <v>5.12</v>
      </c>
      <c r="Z101" s="47">
        <f t="shared" si="100"/>
        <v>23.371502476029832</v>
      </c>
      <c r="AA101" s="47">
        <f t="shared" si="101"/>
        <v>-54.220090009292988</v>
      </c>
      <c r="AB101" s="47">
        <f t="shared" si="102"/>
        <v>59.042741201632076</v>
      </c>
      <c r="AC101" s="51"/>
      <c r="AD101" s="12">
        <f t="shared" si="103"/>
        <v>1.1638135026109027</v>
      </c>
      <c r="AE101" s="30">
        <f t="shared" si="104"/>
        <v>66.681601839942331</v>
      </c>
      <c r="AF101" s="43">
        <f t="shared" si="150"/>
        <v>0.4024908173524826</v>
      </c>
      <c r="AG101" s="45">
        <f t="shared" si="128"/>
        <v>43114</v>
      </c>
      <c r="AH101" s="42">
        <f t="shared" si="129"/>
        <v>24</v>
      </c>
      <c r="AI101" s="45">
        <f t="shared" si="130"/>
        <v>43114</v>
      </c>
      <c r="AJ101" s="30">
        <f t="shared" si="90"/>
        <v>23.371502476029832</v>
      </c>
      <c r="AK101" s="30">
        <f t="shared" si="91"/>
        <v>-54.220090009292988</v>
      </c>
      <c r="AL101" s="42"/>
      <c r="AM101" s="42"/>
      <c r="AO101" s="30">
        <f t="shared" si="131"/>
        <v>40</v>
      </c>
      <c r="AP101" s="30">
        <f t="shared" ref="AP101:AP111" si="153">AP100+2*PI()/$AP$8</f>
        <v>5.6548667764616223</v>
      </c>
      <c r="AQ101" s="30">
        <f t="shared" si="105"/>
        <v>32.360679774997763</v>
      </c>
      <c r="AR101" s="30">
        <f t="shared" si="106"/>
        <v>-23.511410091699105</v>
      </c>
      <c r="AS101" s="30"/>
      <c r="AT101" s="30">
        <f t="shared" si="132"/>
        <v>26.225149163881511</v>
      </c>
      <c r="AU101" s="30">
        <f t="shared" ref="AU101:AU111" si="154">AU100+2*PI()/$AP$8</f>
        <v>5.6548667764616223</v>
      </c>
      <c r="AV101" s="30">
        <f t="shared" si="107"/>
        <v>21.216591353597998</v>
      </c>
      <c r="AW101" s="30">
        <f t="shared" si="108"/>
        <v>-15.414755917699951</v>
      </c>
      <c r="AX101" s="30"/>
      <c r="AY101" s="30">
        <f t="shared" si="134"/>
        <v>61.010139160756196</v>
      </c>
      <c r="AZ101" s="30">
        <f t="shared" ref="AZ101:AZ111" si="155">AZ100+2*PI()/$AP$8</f>
        <v>5.6548667764616223</v>
      </c>
      <c r="BA101" s="30">
        <f t="shared" si="109"/>
        <v>49.358239410232052</v>
      </c>
      <c r="BB101" s="30">
        <f t="shared" si="110"/>
        <v>-35.860860039004244</v>
      </c>
      <c r="BC101" s="30"/>
      <c r="BD101" s="30">
        <f t="shared" si="136"/>
        <v>0.42498554331150196</v>
      </c>
      <c r="BE101" s="30">
        <f t="shared" si="137"/>
        <v>5.6548667764616223</v>
      </c>
      <c r="BF101" s="30">
        <f t="shared" si="111"/>
        <v>0.34382052690267395</v>
      </c>
      <c r="BG101" s="30">
        <f t="shared" si="112"/>
        <v>18.404235529818891</v>
      </c>
      <c r="BH101" s="30"/>
      <c r="BI101" s="30">
        <f t="shared" si="138"/>
        <v>4.2676006984684678</v>
      </c>
      <c r="BJ101" s="30">
        <f t="shared" ref="BJ101:BJ111" si="156">BJ100+2*PI()/$AP$8</f>
        <v>5.6548667764616223</v>
      </c>
      <c r="BK101" s="30">
        <f t="shared" si="113"/>
        <v>3.4525614902673718</v>
      </c>
      <c r="BL101" s="30">
        <f t="shared" si="114"/>
        <v>16.31797731588372</v>
      </c>
      <c r="BM101" s="30"/>
      <c r="BN101" s="30">
        <f t="shared" si="140"/>
        <v>13.2554530093763</v>
      </c>
      <c r="BO101" s="30">
        <f t="shared" ref="BO101:BO111" si="157">BO100+2*PI()/$AP$8</f>
        <v>5.6548667764616223</v>
      </c>
      <c r="BP101" s="30">
        <f t="shared" si="115"/>
        <v>10.723886752723923</v>
      </c>
      <c r="BQ101" s="30">
        <f t="shared" si="116"/>
        <v>12.517172446347566</v>
      </c>
      <c r="BR101" s="30"/>
      <c r="BS101" s="30">
        <f t="shared" si="142"/>
        <v>23.835071851884191</v>
      </c>
      <c r="BT101" s="30">
        <f t="shared" ref="BT101:BT111" si="158">BT100+2*PI()/$AP$8</f>
        <v>5.6548667764616223</v>
      </c>
      <c r="BU101" s="30">
        <f t="shared" si="117"/>
        <v>19.282978190322183</v>
      </c>
      <c r="BV101" s="30">
        <f t="shared" si="118"/>
        <v>9.8251681300151112</v>
      </c>
      <c r="BW101" s="30"/>
      <c r="BX101" s="30">
        <f t="shared" si="144"/>
        <v>38.167555765546837</v>
      </c>
      <c r="BY101" s="30">
        <f t="shared" ref="BY101:BY111" si="159">BY100+2*PI()/$AP$8</f>
        <v>5.6548667764616223</v>
      </c>
      <c r="BZ101" s="30">
        <f t="shared" si="119"/>
        <v>30.878201248080771</v>
      </c>
      <c r="CA101" s="30">
        <f t="shared" si="120"/>
        <v>8.680150142169083</v>
      </c>
      <c r="CB101" s="30">
        <f t="shared" si="151"/>
        <v>30.878201248080771</v>
      </c>
      <c r="CC101" s="30">
        <f t="shared" si="152"/>
        <v>8.680150142169083</v>
      </c>
      <c r="CD101" s="30"/>
      <c r="CE101" s="30">
        <f t="shared" si="146"/>
        <v>62.228953074416481</v>
      </c>
      <c r="CF101" s="30">
        <f t="shared" ref="CF101:CF111" si="160">CF100+2*PI()/$AP$8</f>
        <v>5.6548667764616223</v>
      </c>
      <c r="CG101" s="30">
        <f t="shared" si="121"/>
        <v>50.344280579363861</v>
      </c>
      <c r="CH101" s="30">
        <f t="shared" si="122"/>
        <v>11.092882821025746</v>
      </c>
      <c r="CI101" s="30">
        <f t="shared" si="86"/>
        <v>50.344280579363861</v>
      </c>
      <c r="CJ101" s="30">
        <f t="shared" si="87"/>
        <v>11.092882821025746</v>
      </c>
      <c r="CK101" s="30"/>
      <c r="CL101" s="30">
        <f t="shared" si="148"/>
        <v>73.906548693874896</v>
      </c>
      <c r="CM101" s="30">
        <f t="shared" si="149"/>
        <v>5.6548667764616223</v>
      </c>
      <c r="CN101" s="30">
        <f t="shared" si="123"/>
        <v>59.791653888944118</v>
      </c>
      <c r="CO101" s="30">
        <f t="shared" si="124"/>
        <v>13.486376675395178</v>
      </c>
      <c r="CP101" s="30">
        <f t="shared" si="88"/>
        <v>59.791653888944118</v>
      </c>
      <c r="CQ101" s="30">
        <f t="shared" si="89"/>
        <v>13.486376675395178</v>
      </c>
    </row>
    <row r="102" spans="15:95" x14ac:dyDescent="0.25">
      <c r="O102" s="30">
        <f t="shared" si="125"/>
        <v>43.617644162318854</v>
      </c>
      <c r="P102" s="12">
        <f t="shared" si="126"/>
        <v>-2.1425661897482438</v>
      </c>
      <c r="Q102" s="30">
        <f t="shared" si="92"/>
        <v>-122.76000000000028</v>
      </c>
      <c r="R102" s="47">
        <f t="shared" si="93"/>
        <v>-23.602434223938673</v>
      </c>
      <c r="S102" s="47">
        <f t="shared" si="94"/>
        <v>-54.072516549348634</v>
      </c>
      <c r="T102" s="47">
        <f t="shared" si="95"/>
        <v>58.999253785746589</v>
      </c>
      <c r="U102" s="12">
        <f t="shared" si="127"/>
        <v>-1.1592289434179759</v>
      </c>
      <c r="V102" s="51">
        <f t="shared" si="96"/>
        <v>-1.1592289434179759</v>
      </c>
      <c r="W102" s="47">
        <f t="shared" si="97"/>
        <v>-1.1592289434179759</v>
      </c>
      <c r="X102" s="51">
        <f t="shared" si="98"/>
        <v>5.1239563637616108</v>
      </c>
      <c r="Y102" s="51">
        <f t="shared" si="99"/>
        <v>5.13</v>
      </c>
      <c r="Z102" s="47">
        <f t="shared" si="100"/>
        <v>23.602434223938673</v>
      </c>
      <c r="AA102" s="47">
        <f t="shared" si="101"/>
        <v>-54.072516549348634</v>
      </c>
      <c r="AB102" s="47">
        <f t="shared" si="102"/>
        <v>58.999253785746589</v>
      </c>
      <c r="AC102" s="51"/>
      <c r="AD102" s="12">
        <f t="shared" si="103"/>
        <v>1.1592289434179759</v>
      </c>
      <c r="AE102" s="30">
        <f t="shared" si="104"/>
        <v>66.418925947259723</v>
      </c>
      <c r="AF102" s="43">
        <f t="shared" si="150"/>
        <v>0.40707537654540937</v>
      </c>
      <c r="AG102" s="45">
        <f t="shared" si="128"/>
        <v>43114</v>
      </c>
      <c r="AH102" s="42">
        <f t="shared" si="129"/>
        <v>24</v>
      </c>
      <c r="AI102" s="45">
        <f t="shared" si="130"/>
        <v>43114</v>
      </c>
      <c r="AJ102" s="30">
        <f t="shared" si="90"/>
        <v>23.602434223938673</v>
      </c>
      <c r="AK102" s="30">
        <f t="shared" si="91"/>
        <v>-54.072516549348634</v>
      </c>
      <c r="AL102" s="42"/>
      <c r="AM102" s="42"/>
      <c r="AO102" s="30">
        <f t="shared" si="131"/>
        <v>40</v>
      </c>
      <c r="AP102" s="30">
        <f t="shared" si="153"/>
        <v>5.7176986295334178</v>
      </c>
      <c r="AQ102" s="30">
        <f t="shared" si="105"/>
        <v>33.773117020080477</v>
      </c>
      <c r="AR102" s="30">
        <f t="shared" si="106"/>
        <v>-21.433071799160068</v>
      </c>
      <c r="AS102" s="30"/>
      <c r="AT102" s="30">
        <f t="shared" si="132"/>
        <v>26.225149163881511</v>
      </c>
      <c r="AU102" s="30">
        <f t="shared" si="154"/>
        <v>5.7176986295334178</v>
      </c>
      <c r="AV102" s="30">
        <f t="shared" si="107"/>
        <v>22.142625789520899</v>
      </c>
      <c r="AW102" s="30">
        <f t="shared" si="108"/>
        <v>-14.052137624328875</v>
      </c>
      <c r="AX102" s="30"/>
      <c r="AY102" s="30">
        <f t="shared" si="134"/>
        <v>61.010139160756196</v>
      </c>
      <c r="AZ102" s="30">
        <f t="shared" si="155"/>
        <v>5.7176986295334178</v>
      </c>
      <c r="BA102" s="30">
        <f t="shared" si="109"/>
        <v>51.512564232190343</v>
      </c>
      <c r="BB102" s="30">
        <f t="shared" si="110"/>
        <v>-32.690867327730871</v>
      </c>
      <c r="BC102" s="30"/>
      <c r="BD102" s="30">
        <f t="shared" si="136"/>
        <v>0.42498554331150196</v>
      </c>
      <c r="BE102" s="30">
        <f t="shared" si="137"/>
        <v>5.7176986295334178</v>
      </c>
      <c r="BF102" s="30">
        <f t="shared" si="111"/>
        <v>0.3588271621525459</v>
      </c>
      <c r="BG102" s="30">
        <f t="shared" si="112"/>
        <v>18.426317123029886</v>
      </c>
      <c r="BH102" s="30"/>
      <c r="BI102" s="30">
        <f t="shared" si="138"/>
        <v>4.2676006984684678</v>
      </c>
      <c r="BJ102" s="30">
        <f t="shared" si="156"/>
        <v>5.7176986295334178</v>
      </c>
      <c r="BK102" s="30">
        <f t="shared" si="113"/>
        <v>3.6032544446088188</v>
      </c>
      <c r="BL102" s="30">
        <f t="shared" si="114"/>
        <v>16.539715264606055</v>
      </c>
      <c r="BM102" s="30"/>
      <c r="BN102" s="30">
        <f t="shared" si="140"/>
        <v>13.2554530093763</v>
      </c>
      <c r="BO102" s="30">
        <f t="shared" si="157"/>
        <v>5.7176986295334178</v>
      </c>
      <c r="BP102" s="30">
        <f t="shared" si="115"/>
        <v>11.191949140996092</v>
      </c>
      <c r="BQ102" s="30">
        <f t="shared" si="116"/>
        <v>13.205905335706031</v>
      </c>
      <c r="BR102" s="30"/>
      <c r="BS102" s="30">
        <f t="shared" si="142"/>
        <v>23.835071851884191</v>
      </c>
      <c r="BT102" s="30">
        <f t="shared" si="158"/>
        <v>5.7176986295334178</v>
      </c>
      <c r="BU102" s="30">
        <f t="shared" si="117"/>
        <v>20.124616770892779</v>
      </c>
      <c r="BV102" s="30">
        <f t="shared" si="118"/>
        <v>11.063601693394867</v>
      </c>
      <c r="BW102" s="30"/>
      <c r="BX102" s="30">
        <f t="shared" si="144"/>
        <v>38.167555765546837</v>
      </c>
      <c r="BY102" s="30">
        <f t="shared" si="159"/>
        <v>5.7176986295334178</v>
      </c>
      <c r="BZ102" s="30">
        <f t="shared" si="119"/>
        <v>32.225933181006518</v>
      </c>
      <c r="CA102" s="30">
        <f t="shared" si="120"/>
        <v>10.66327745917296</v>
      </c>
      <c r="CB102" s="30">
        <f t="shared" si="151"/>
        <v>32.225933181006518</v>
      </c>
      <c r="CC102" s="30">
        <f t="shared" si="152"/>
        <v>10.66327745917296</v>
      </c>
      <c r="CD102" s="30"/>
      <c r="CE102" s="30">
        <f t="shared" si="146"/>
        <v>62.228953074416481</v>
      </c>
      <c r="CF102" s="30">
        <f t="shared" si="160"/>
        <v>5.7176986295334178</v>
      </c>
      <c r="CG102" s="30">
        <f t="shared" si="121"/>
        <v>52.54164285548412</v>
      </c>
      <c r="CH102" s="30">
        <f t="shared" si="122"/>
        <v>14.326203223005116</v>
      </c>
      <c r="CI102" s="30">
        <f t="shared" si="86"/>
        <v>52.54164285548412</v>
      </c>
      <c r="CJ102" s="30">
        <f t="shared" si="87"/>
        <v>14.326203223005116</v>
      </c>
      <c r="CK102" s="30"/>
      <c r="CL102" s="30">
        <f t="shared" si="148"/>
        <v>73.906548693874896</v>
      </c>
      <c r="CM102" s="30">
        <f t="shared" si="149"/>
        <v>5.7176986295334178</v>
      </c>
      <c r="CN102" s="30">
        <f t="shared" si="123"/>
        <v>62.401362939712826</v>
      </c>
      <c r="CO102" s="30">
        <f t="shared" si="124"/>
        <v>17.326446930892203</v>
      </c>
      <c r="CP102" s="30" t="str">
        <f t="shared" ref="CP102:CP111" si="161">IF($CN102^2+$CO102^2&lt;1.05*$AY$8^2,CN102,"")</f>
        <v/>
      </c>
      <c r="CQ102" s="30" t="str">
        <f t="shared" ref="CQ102:CQ111" si="162">IF($CN102^2+$CO102^2&lt;1.05*$AY$8^2,CO102,"")</f>
        <v/>
      </c>
    </row>
    <row r="103" spans="15:95" x14ac:dyDescent="0.25">
      <c r="O103" s="30">
        <f t="shared" si="125"/>
        <v>43.617644162318854</v>
      </c>
      <c r="P103" s="12">
        <f t="shared" si="126"/>
        <v>-2.1488493750554234</v>
      </c>
      <c r="Q103" s="30">
        <f t="shared" si="92"/>
        <v>-123.12000000000027</v>
      </c>
      <c r="R103" s="47">
        <f t="shared" si="93"/>
        <v>-23.832434188158192</v>
      </c>
      <c r="S103" s="47">
        <f t="shared" si="94"/>
        <v>-53.923495024959699</v>
      </c>
      <c r="T103" s="47">
        <f t="shared" si="95"/>
        <v>58.955307098171787</v>
      </c>
      <c r="U103" s="12">
        <f t="shared" si="127"/>
        <v>-1.1546422442213808</v>
      </c>
      <c r="V103" s="51">
        <f t="shared" si="96"/>
        <v>-1.1546422442213808</v>
      </c>
      <c r="W103" s="47">
        <f t="shared" si="97"/>
        <v>-1.1546422442213808</v>
      </c>
      <c r="X103" s="51">
        <f t="shared" si="98"/>
        <v>5.1285430629582054</v>
      </c>
      <c r="Y103" s="51">
        <f t="shared" si="99"/>
        <v>5.13</v>
      </c>
      <c r="Z103" s="47">
        <f t="shared" si="100"/>
        <v>23.832434188158196</v>
      </c>
      <c r="AA103" s="47">
        <f t="shared" si="101"/>
        <v>-53.923495024959699</v>
      </c>
      <c r="AB103" s="47">
        <f t="shared" si="102"/>
        <v>58.955307098171794</v>
      </c>
      <c r="AC103" s="51"/>
      <c r="AD103" s="12">
        <f t="shared" si="103"/>
        <v>1.1546422442213808</v>
      </c>
      <c r="AE103" s="30">
        <f t="shared" si="104"/>
        <v>66.156127441398795</v>
      </c>
      <c r="AF103" s="43">
        <f t="shared" si="150"/>
        <v>0.41166207574200442</v>
      </c>
      <c r="AG103" s="45">
        <f t="shared" si="128"/>
        <v>43114</v>
      </c>
      <c r="AH103" s="42">
        <f t="shared" si="129"/>
        <v>24</v>
      </c>
      <c r="AI103" s="45">
        <f t="shared" si="130"/>
        <v>43114</v>
      </c>
      <c r="AJ103" s="30">
        <f t="shared" si="90"/>
        <v>23.832434188158196</v>
      </c>
      <c r="AK103" s="30">
        <f t="shared" si="91"/>
        <v>-53.923495024959699</v>
      </c>
      <c r="AL103" s="42"/>
      <c r="AM103" s="42"/>
      <c r="AO103" s="30">
        <f t="shared" si="131"/>
        <v>40</v>
      </c>
      <c r="AP103" s="30">
        <f t="shared" si="153"/>
        <v>5.7805304826052133</v>
      </c>
      <c r="AQ103" s="30">
        <f t="shared" si="105"/>
        <v>35.052267201754425</v>
      </c>
      <c r="AR103" s="30">
        <f t="shared" si="106"/>
        <v>-19.270146964068829</v>
      </c>
      <c r="AS103" s="30"/>
      <c r="AT103" s="30">
        <f t="shared" si="132"/>
        <v>26.225149163881511</v>
      </c>
      <c r="AU103" s="30">
        <f t="shared" si="154"/>
        <v>5.7805304826052133</v>
      </c>
      <c r="AV103" s="30">
        <f t="shared" si="107"/>
        <v>22.981273397456032</v>
      </c>
      <c r="AW103" s="30">
        <f t="shared" si="108"/>
        <v>-12.634061963565589</v>
      </c>
      <c r="AX103" s="30"/>
      <c r="AY103" s="30">
        <f t="shared" si="134"/>
        <v>61.010139160756196</v>
      </c>
      <c r="AZ103" s="30">
        <f t="shared" si="155"/>
        <v>5.7805304826052133</v>
      </c>
      <c r="BA103" s="30">
        <f t="shared" si="109"/>
        <v>53.46359249697619</v>
      </c>
      <c r="BB103" s="30">
        <f t="shared" si="110"/>
        <v>-29.391858698151573</v>
      </c>
      <c r="BC103" s="30"/>
      <c r="BD103" s="30">
        <f t="shared" si="136"/>
        <v>0.42498554331150196</v>
      </c>
      <c r="BE103" s="30">
        <f t="shared" si="137"/>
        <v>5.7805304826052133</v>
      </c>
      <c r="BF103" s="30">
        <f t="shared" si="111"/>
        <v>0.3724176705259386</v>
      </c>
      <c r="BG103" s="30">
        <f t="shared" si="112"/>
        <v>18.449297417684463</v>
      </c>
      <c r="BH103" s="30"/>
      <c r="BI103" s="30">
        <f t="shared" si="138"/>
        <v>4.2676006984684678</v>
      </c>
      <c r="BJ103" s="30">
        <f t="shared" si="156"/>
        <v>5.7805304826052133</v>
      </c>
      <c r="BK103" s="30">
        <f t="shared" si="113"/>
        <v>3.7397269998277634</v>
      </c>
      <c r="BL103" s="30">
        <f t="shared" si="114"/>
        <v>16.77047775303031</v>
      </c>
      <c r="BM103" s="30"/>
      <c r="BN103" s="30">
        <f t="shared" si="140"/>
        <v>13.2554530093763</v>
      </c>
      <c r="BO103" s="30">
        <f t="shared" si="157"/>
        <v>5.7805304826052133</v>
      </c>
      <c r="BP103" s="30">
        <f t="shared" si="115"/>
        <v>11.615842019123946</v>
      </c>
      <c r="BQ103" s="30">
        <f t="shared" si="116"/>
        <v>13.922669048565153</v>
      </c>
      <c r="BR103" s="30"/>
      <c r="BS103" s="30">
        <f t="shared" si="142"/>
        <v>23.835071851884191</v>
      </c>
      <c r="BT103" s="30">
        <f t="shared" si="158"/>
        <v>5.7805304826052133</v>
      </c>
      <c r="BU103" s="30">
        <f t="shared" si="117"/>
        <v>20.886832683131509</v>
      </c>
      <c r="BV103" s="30">
        <f t="shared" si="118"/>
        <v>12.352438414760476</v>
      </c>
      <c r="BW103" s="30"/>
      <c r="BX103" s="30">
        <f t="shared" si="144"/>
        <v>38.167555765546837</v>
      </c>
      <c r="BY103" s="30">
        <f t="shared" si="159"/>
        <v>5.7805304826052133</v>
      </c>
      <c r="BZ103" s="30">
        <f t="shared" si="119"/>
        <v>33.446484078295256</v>
      </c>
      <c r="CA103" s="30">
        <f t="shared" si="120"/>
        <v>12.727116315673733</v>
      </c>
      <c r="CB103" s="30">
        <f t="shared" si="151"/>
        <v>33.446484078295256</v>
      </c>
      <c r="CC103" s="30">
        <f t="shared" si="152"/>
        <v>12.727116315673733</v>
      </c>
      <c r="CD103" s="30"/>
      <c r="CE103" s="30">
        <f t="shared" si="146"/>
        <v>62.228953074416481</v>
      </c>
      <c r="CF103" s="30">
        <f t="shared" si="160"/>
        <v>5.7805304826052133</v>
      </c>
      <c r="CG103" s="30">
        <f t="shared" si="121"/>
        <v>54.531647271247095</v>
      </c>
      <c r="CH103" s="30">
        <f t="shared" si="122"/>
        <v>17.691116924664676</v>
      </c>
      <c r="CI103" s="30">
        <f t="shared" si="86"/>
        <v>54.531647271247095</v>
      </c>
      <c r="CJ103" s="30">
        <f t="shared" si="87"/>
        <v>17.691116924664676</v>
      </c>
      <c r="CK103" s="30"/>
      <c r="CL103" s="30">
        <f t="shared" si="148"/>
        <v>73.906548693874896</v>
      </c>
      <c r="CM103" s="30">
        <f t="shared" si="149"/>
        <v>5.7805304826052133</v>
      </c>
      <c r="CN103" s="30">
        <f t="shared" si="123"/>
        <v>64.764802319429435</v>
      </c>
      <c r="CO103" s="30">
        <f t="shared" si="124"/>
        <v>21.32280467203875</v>
      </c>
      <c r="CP103" s="30" t="str">
        <f t="shared" si="161"/>
        <v/>
      </c>
      <c r="CQ103" s="30" t="str">
        <f t="shared" si="162"/>
        <v/>
      </c>
    </row>
    <row r="104" spans="15:95" x14ac:dyDescent="0.25">
      <c r="O104" s="30">
        <f t="shared" si="125"/>
        <v>43.617644162318854</v>
      </c>
      <c r="P104" s="12">
        <f t="shared" si="126"/>
        <v>-2.155132560362603</v>
      </c>
      <c r="Q104" s="30">
        <f t="shared" si="92"/>
        <v>-123.48000000000027</v>
      </c>
      <c r="R104" s="47">
        <f t="shared" si="93"/>
        <v>-24.061493288683629</v>
      </c>
      <c r="S104" s="47">
        <f t="shared" si="94"/>
        <v>-53.773031319240815</v>
      </c>
      <c r="T104" s="47">
        <f t="shared" si="95"/>
        <v>58.910901847972255</v>
      </c>
      <c r="U104" s="12">
        <f t="shared" si="127"/>
        <v>-1.1500533777170645</v>
      </c>
      <c r="V104" s="51">
        <f t="shared" si="96"/>
        <v>-1.1500533777170645</v>
      </c>
      <c r="W104" s="47">
        <f t="shared" si="97"/>
        <v>-1.1500533777170645</v>
      </c>
      <c r="X104" s="51">
        <f t="shared" si="98"/>
        <v>5.1331319294625217</v>
      </c>
      <c r="Y104" s="51">
        <f t="shared" si="99"/>
        <v>5.14</v>
      </c>
      <c r="Z104" s="47">
        <f t="shared" si="100"/>
        <v>24.061493288683636</v>
      </c>
      <c r="AA104" s="47">
        <f t="shared" si="101"/>
        <v>-53.773031319240808</v>
      </c>
      <c r="AB104" s="47">
        <f t="shared" si="102"/>
        <v>58.910901847972255</v>
      </c>
      <c r="AC104" s="51"/>
      <c r="AD104" s="12">
        <f t="shared" si="103"/>
        <v>1.1500533777170645</v>
      </c>
      <c r="AE104" s="30">
        <f t="shared" si="104"/>
        <v>65.893204757952518</v>
      </c>
      <c r="AF104" s="43">
        <f t="shared" si="150"/>
        <v>0.41625094224632075</v>
      </c>
      <c r="AG104" s="45">
        <f t="shared" si="128"/>
        <v>43115</v>
      </c>
      <c r="AH104" s="42">
        <f t="shared" si="129"/>
        <v>25</v>
      </c>
      <c r="AI104" s="45">
        <f t="shared" si="130"/>
        <v>43115</v>
      </c>
      <c r="AJ104" s="30">
        <f t="shared" si="90"/>
        <v>24.061493288683636</v>
      </c>
      <c r="AK104" s="30">
        <f t="shared" si="91"/>
        <v>-53.773031319240808</v>
      </c>
      <c r="AL104" s="42"/>
      <c r="AM104" s="42"/>
      <c r="AO104" s="30">
        <f t="shared" si="131"/>
        <v>40</v>
      </c>
      <c r="AP104" s="30">
        <f t="shared" si="153"/>
        <v>5.8433623356770088</v>
      </c>
      <c r="AQ104" s="30">
        <f t="shared" si="105"/>
        <v>36.193082098640666</v>
      </c>
      <c r="AR104" s="30">
        <f t="shared" si="106"/>
        <v>-17.031171662603146</v>
      </c>
      <c r="AS104" s="30"/>
      <c r="AT104" s="30">
        <f t="shared" si="132"/>
        <v>26.225149163881511</v>
      </c>
      <c r="AU104" s="30">
        <f t="shared" si="154"/>
        <v>5.8433623356770088</v>
      </c>
      <c r="AV104" s="30">
        <f t="shared" si="107"/>
        <v>23.72922441843653</v>
      </c>
      <c r="AW104" s="30">
        <f t="shared" si="108"/>
        <v>-11.166125432185984</v>
      </c>
      <c r="AX104" s="30"/>
      <c r="AY104" s="30">
        <f t="shared" si="134"/>
        <v>61.010139160756196</v>
      </c>
      <c r="AZ104" s="30">
        <f t="shared" si="155"/>
        <v>5.8433623356770088</v>
      </c>
      <c r="BA104" s="30">
        <f t="shared" si="109"/>
        <v>55.203624387368528</v>
      </c>
      <c r="BB104" s="30">
        <f t="shared" si="110"/>
        <v>-25.976853830153637</v>
      </c>
      <c r="BC104" s="30"/>
      <c r="BD104" s="30">
        <f t="shared" si="136"/>
        <v>0.42498554331150196</v>
      </c>
      <c r="BE104" s="30">
        <f t="shared" si="137"/>
        <v>5.8433623356770088</v>
      </c>
      <c r="BF104" s="30">
        <f t="shared" si="111"/>
        <v>0.38453841649521497</v>
      </c>
      <c r="BG104" s="30">
        <f t="shared" si="112"/>
        <v>18.473085721058325</v>
      </c>
      <c r="BH104" s="30"/>
      <c r="BI104" s="30">
        <f t="shared" si="138"/>
        <v>4.2676006984684678</v>
      </c>
      <c r="BJ104" s="30">
        <f t="shared" si="156"/>
        <v>5.8433623356770088</v>
      </c>
      <c r="BK104" s="30">
        <f t="shared" si="113"/>
        <v>3.8614405610971376</v>
      </c>
      <c r="BL104" s="30">
        <f t="shared" si="114"/>
        <v>17.009354067040022</v>
      </c>
      <c r="BM104" s="30"/>
      <c r="BN104" s="30">
        <f t="shared" si="140"/>
        <v>13.2554530093763</v>
      </c>
      <c r="BO104" s="30">
        <f t="shared" si="157"/>
        <v>5.8433623356770088</v>
      </c>
      <c r="BP104" s="30">
        <f t="shared" si="115"/>
        <v>11.993892475575748</v>
      </c>
      <c r="BQ104" s="30">
        <f t="shared" si="116"/>
        <v>14.664634846008465</v>
      </c>
      <c r="BR104" s="30"/>
      <c r="BS104" s="30">
        <f t="shared" si="142"/>
        <v>23.835071851884191</v>
      </c>
      <c r="BT104" s="30">
        <f t="shared" si="158"/>
        <v>5.8433623356770088</v>
      </c>
      <c r="BU104" s="30">
        <f t="shared" si="117"/>
        <v>21.566617809056094</v>
      </c>
      <c r="BV104" s="30">
        <f t="shared" si="118"/>
        <v>13.686591844386193</v>
      </c>
      <c r="BW104" s="30"/>
      <c r="BX104" s="30">
        <f t="shared" si="144"/>
        <v>38.167555765546837</v>
      </c>
      <c r="BY104" s="30">
        <f t="shared" si="159"/>
        <v>5.8433623356770088</v>
      </c>
      <c r="BZ104" s="30">
        <f t="shared" si="119"/>
        <v>34.535036983172063</v>
      </c>
      <c r="CA104" s="30">
        <f t="shared" si="120"/>
        <v>14.86352168258307</v>
      </c>
      <c r="CB104" s="30">
        <f t="shared" si="151"/>
        <v>34.535036983172063</v>
      </c>
      <c r="CC104" s="30">
        <f t="shared" si="152"/>
        <v>14.86352168258307</v>
      </c>
      <c r="CD104" s="30"/>
      <c r="CE104" s="30">
        <f t="shared" si="146"/>
        <v>62.228953074416481</v>
      </c>
      <c r="CF104" s="30">
        <f t="shared" si="160"/>
        <v>5.8433623356770088</v>
      </c>
      <c r="CG104" s="30">
        <f t="shared" si="121"/>
        <v>56.306440188370331</v>
      </c>
      <c r="CH104" s="30">
        <f t="shared" si="122"/>
        <v>21.174344148906815</v>
      </c>
      <c r="CI104" s="30">
        <f t="shared" si="86"/>
        <v>56.306440188370331</v>
      </c>
      <c r="CJ104" s="30">
        <f t="shared" si="87"/>
        <v>21.174344148906815</v>
      </c>
      <c r="CK104" s="30"/>
      <c r="CL104" s="30">
        <f t="shared" si="148"/>
        <v>73.906548693874896</v>
      </c>
      <c r="CM104" s="30">
        <f t="shared" si="149"/>
        <v>5.8433623356770088</v>
      </c>
      <c r="CN104" s="30">
        <f t="shared" si="123"/>
        <v>66.872644612614963</v>
      </c>
      <c r="CO104" s="30">
        <f t="shared" si="124"/>
        <v>25.459678100592669</v>
      </c>
      <c r="CP104" s="30" t="str">
        <f t="shared" si="161"/>
        <v/>
      </c>
      <c r="CQ104" s="30" t="str">
        <f t="shared" si="162"/>
        <v/>
      </c>
    </row>
    <row r="105" spans="15:95" x14ac:dyDescent="0.25">
      <c r="O105" s="30">
        <f t="shared" si="125"/>
        <v>43.617644162318854</v>
      </c>
      <c r="P105" s="12">
        <f t="shared" si="126"/>
        <v>-2.1614157456697827</v>
      </c>
      <c r="Q105" s="30">
        <f t="shared" si="92"/>
        <v>-123.8400000000003</v>
      </c>
      <c r="R105" s="47">
        <f t="shared" si="93"/>
        <v>-24.289602482653905</v>
      </c>
      <c r="S105" s="47">
        <f t="shared" si="94"/>
        <v>-53.621131372241436</v>
      </c>
      <c r="T105" s="47">
        <f t="shared" si="95"/>
        <v>58.866038752446407</v>
      </c>
      <c r="U105" s="12">
        <f t="shared" si="127"/>
        <v>-1.1454623164696398</v>
      </c>
      <c r="V105" s="51">
        <f t="shared" si="96"/>
        <v>-1.1454623164696398</v>
      </c>
      <c r="W105" s="47">
        <f t="shared" si="97"/>
        <v>-1.1454623164696398</v>
      </c>
      <c r="X105" s="51">
        <f t="shared" si="98"/>
        <v>5.1377229907099462</v>
      </c>
      <c r="Y105" s="51">
        <f t="shared" si="99"/>
        <v>5.14</v>
      </c>
      <c r="Z105" s="47">
        <f t="shared" si="100"/>
        <v>24.289602482653905</v>
      </c>
      <c r="AA105" s="47">
        <f t="shared" si="101"/>
        <v>-53.621131372241443</v>
      </c>
      <c r="AB105" s="47">
        <f t="shared" si="102"/>
        <v>58.866038752446407</v>
      </c>
      <c r="AC105" s="51"/>
      <c r="AD105" s="12">
        <f t="shared" si="103"/>
        <v>1.1454623164696398</v>
      </c>
      <c r="AE105" s="30">
        <f t="shared" si="104"/>
        <v>65.630156324989017</v>
      </c>
      <c r="AF105" s="43">
        <f t="shared" si="150"/>
        <v>0.42084200349374545</v>
      </c>
      <c r="AG105" s="45">
        <f t="shared" si="128"/>
        <v>43115</v>
      </c>
      <c r="AH105" s="42">
        <f t="shared" si="129"/>
        <v>25</v>
      </c>
      <c r="AI105" s="45">
        <f t="shared" si="130"/>
        <v>43115</v>
      </c>
      <c r="AJ105" s="30">
        <f t="shared" si="90"/>
        <v>24.289602482653905</v>
      </c>
      <c r="AK105" s="30">
        <f t="shared" si="91"/>
        <v>-53.621131372241443</v>
      </c>
      <c r="AL105" s="42"/>
      <c r="AM105" s="42"/>
      <c r="AO105" s="30">
        <f t="shared" si="131"/>
        <v>40</v>
      </c>
      <c r="AP105" s="30">
        <f t="shared" si="153"/>
        <v>5.9061941887488043</v>
      </c>
      <c r="AQ105" s="30">
        <f t="shared" si="105"/>
        <v>37.191059435529951</v>
      </c>
      <c r="AR105" s="30">
        <f t="shared" si="106"/>
        <v>-14.72498210738738</v>
      </c>
      <c r="AS105" s="30"/>
      <c r="AT105" s="30">
        <f t="shared" si="132"/>
        <v>26.225149163881511</v>
      </c>
      <c r="AU105" s="30">
        <f t="shared" si="154"/>
        <v>5.9061941887488043</v>
      </c>
      <c r="AV105" s="30">
        <f t="shared" si="107"/>
        <v>24.383527031488896</v>
      </c>
      <c r="AW105" s="30">
        <f t="shared" si="108"/>
        <v>-9.6541213050430077</v>
      </c>
      <c r="AX105" s="30"/>
      <c r="AY105" s="30">
        <f t="shared" si="134"/>
        <v>61.010139160756196</v>
      </c>
      <c r="AZ105" s="30">
        <f t="shared" si="155"/>
        <v>5.9061941887488043</v>
      </c>
      <c r="BA105" s="30">
        <f t="shared" si="109"/>
        <v>56.725792792440927</v>
      </c>
      <c r="BB105" s="30">
        <f t="shared" si="110"/>
        <v>-22.459330187783724</v>
      </c>
      <c r="BC105" s="30"/>
      <c r="BD105" s="30">
        <f t="shared" si="136"/>
        <v>0.42498554331150196</v>
      </c>
      <c r="BE105" s="30">
        <f t="shared" si="137"/>
        <v>5.9061941887488043</v>
      </c>
      <c r="BF105" s="30">
        <f t="shared" si="111"/>
        <v>0.39514156501347647</v>
      </c>
      <c r="BG105" s="30">
        <f t="shared" si="112"/>
        <v>18.497588151585891</v>
      </c>
      <c r="BH105" s="30"/>
      <c r="BI105" s="30">
        <f t="shared" si="138"/>
        <v>4.2676006984684678</v>
      </c>
      <c r="BJ105" s="30">
        <f t="shared" si="156"/>
        <v>5.9061941887488043</v>
      </c>
      <c r="BK105" s="30">
        <f t="shared" si="113"/>
        <v>3.967914780596248</v>
      </c>
      <c r="BL105" s="30">
        <f t="shared" si="114"/>
        <v>17.255401470956009</v>
      </c>
      <c r="BM105" s="30"/>
      <c r="BN105" s="30">
        <f t="shared" si="140"/>
        <v>13.2554530093763</v>
      </c>
      <c r="BO105" s="30">
        <f t="shared" si="157"/>
        <v>5.9061941887488043</v>
      </c>
      <c r="BP105" s="30">
        <f t="shared" si="115"/>
        <v>12.324608517914708</v>
      </c>
      <c r="BQ105" s="30">
        <f t="shared" si="116"/>
        <v>15.428874528005391</v>
      </c>
      <c r="BR105" s="30"/>
      <c r="BS105" s="30">
        <f t="shared" si="142"/>
        <v>23.835071851884191</v>
      </c>
      <c r="BT105" s="30">
        <f t="shared" si="158"/>
        <v>5.9061941887488043</v>
      </c>
      <c r="BU105" s="30">
        <f t="shared" si="117"/>
        <v>22.161289347338798</v>
      </c>
      <c r="BV105" s="30">
        <f t="shared" si="118"/>
        <v>15.060796688202009</v>
      </c>
      <c r="BW105" s="30"/>
      <c r="BX105" s="30">
        <f t="shared" si="144"/>
        <v>38.167555765546837</v>
      </c>
      <c r="BY105" s="30">
        <f t="shared" si="159"/>
        <v>5.9061941887488043</v>
      </c>
      <c r="BZ105" s="30">
        <f t="shared" si="119"/>
        <v>35.487295874633908</v>
      </c>
      <c r="CA105" s="30">
        <f t="shared" si="120"/>
        <v>17.064062143948558</v>
      </c>
      <c r="CB105" s="30">
        <f t="shared" si="151"/>
        <v>35.487295874633908</v>
      </c>
      <c r="CC105" s="30">
        <f t="shared" si="152"/>
        <v>17.064062143948558</v>
      </c>
      <c r="CD105" s="30"/>
      <c r="CE105" s="30">
        <f t="shared" si="146"/>
        <v>62.228953074416481</v>
      </c>
      <c r="CF105" s="30">
        <f t="shared" si="160"/>
        <v>5.9061941887488043</v>
      </c>
      <c r="CG105" s="30">
        <f t="shared" si="121"/>
        <v>57.859017310035689</v>
      </c>
      <c r="CH105" s="30">
        <f t="shared" si="122"/>
        <v>24.762138189212603</v>
      </c>
      <c r="CI105" s="30"/>
      <c r="CJ105" s="30"/>
      <c r="CK105" s="30"/>
      <c r="CL105" s="30">
        <f t="shared" si="148"/>
        <v>73.906548693874896</v>
      </c>
      <c r="CM105" s="30">
        <f t="shared" si="149"/>
        <v>5.9061941887488043</v>
      </c>
      <c r="CN105" s="30">
        <f t="shared" si="123"/>
        <v>68.71657112871975</v>
      </c>
      <c r="CO105" s="30">
        <f t="shared" si="124"/>
        <v>29.720740867089162</v>
      </c>
      <c r="CP105" s="30" t="str">
        <f t="shared" si="161"/>
        <v/>
      </c>
      <c r="CQ105" s="30" t="str">
        <f t="shared" si="162"/>
        <v/>
      </c>
    </row>
    <row r="106" spans="15:95" x14ac:dyDescent="0.25">
      <c r="O106" s="30">
        <f t="shared" si="125"/>
        <v>43.617644162318854</v>
      </c>
      <c r="P106" s="12">
        <f t="shared" si="126"/>
        <v>-2.1676989309769623</v>
      </c>
      <c r="Q106" s="30">
        <f t="shared" si="92"/>
        <v>-124.2000000000003</v>
      </c>
      <c r="R106" s="47">
        <f t="shared" si="93"/>
        <v>-24.516752764708624</v>
      </c>
      <c r="S106" s="47">
        <f t="shared" si="94"/>
        <v>-53.46780118071139</v>
      </c>
      <c r="T106" s="47">
        <f t="shared" si="95"/>
        <v>58.820718537144124</v>
      </c>
      <c r="U106" s="12">
        <f t="shared" si="127"/>
        <v>-1.140869032910558</v>
      </c>
      <c r="V106" s="51">
        <f t="shared" si="96"/>
        <v>-1.140869032910558</v>
      </c>
      <c r="W106" s="47">
        <f t="shared" si="97"/>
        <v>-1.140869032910558</v>
      </c>
      <c r="X106" s="51">
        <f t="shared" si="98"/>
        <v>5.142316274269028</v>
      </c>
      <c r="Y106" s="51">
        <f t="shared" si="99"/>
        <v>5.1499999999999995</v>
      </c>
      <c r="Z106" s="47">
        <f t="shared" si="100"/>
        <v>24.51675276470862</v>
      </c>
      <c r="AA106" s="47">
        <f t="shared" si="101"/>
        <v>-53.46780118071139</v>
      </c>
      <c r="AB106" s="47">
        <f t="shared" si="102"/>
        <v>58.820718537144124</v>
      </c>
      <c r="AC106" s="51"/>
      <c r="AD106" s="12">
        <f t="shared" si="103"/>
        <v>1.140869032910558</v>
      </c>
      <c r="AE106" s="30">
        <f t="shared" si="104"/>
        <v>65.366980562946793</v>
      </c>
      <c r="AF106" s="43">
        <f t="shared" si="150"/>
        <v>0.42543528705282729</v>
      </c>
      <c r="AG106" s="45">
        <f t="shared" si="128"/>
        <v>43115</v>
      </c>
      <c r="AH106" s="42">
        <f t="shared" si="129"/>
        <v>25</v>
      </c>
      <c r="AI106" s="45">
        <f t="shared" si="130"/>
        <v>43115</v>
      </c>
      <c r="AJ106" s="30">
        <f t="shared" si="90"/>
        <v>24.51675276470862</v>
      </c>
      <c r="AK106" s="30">
        <f t="shared" si="91"/>
        <v>-53.46780118071139</v>
      </c>
      <c r="AL106" s="42"/>
      <c r="AM106" s="42"/>
      <c r="AO106" s="30">
        <f t="shared" si="131"/>
        <v>40</v>
      </c>
      <c r="AP106" s="30">
        <f t="shared" si="153"/>
        <v>5.9690260418205998</v>
      </c>
      <c r="AQ106" s="30">
        <f t="shared" si="105"/>
        <v>38.042260651806053</v>
      </c>
      <c r="AR106" s="30">
        <f t="shared" si="106"/>
        <v>-12.360679774998175</v>
      </c>
      <c r="AS106" s="30"/>
      <c r="AT106" s="30">
        <f t="shared" si="132"/>
        <v>26.225149163881511</v>
      </c>
      <c r="AU106" s="30">
        <f t="shared" si="154"/>
        <v>5.9690260418205998</v>
      </c>
      <c r="AV106" s="30">
        <f t="shared" si="107"/>
        <v>24.941599003121851</v>
      </c>
      <c r="AW106" s="30">
        <f t="shared" si="108"/>
        <v>-8.1040167716575127</v>
      </c>
      <c r="AX106" s="30"/>
      <c r="AY106" s="30">
        <f t="shared" si="134"/>
        <v>61.010139160756196</v>
      </c>
      <c r="AZ106" s="30">
        <f t="shared" si="155"/>
        <v>5.9690260418205998</v>
      </c>
      <c r="BA106" s="30">
        <f t="shared" si="109"/>
        <v>58.024090408911178</v>
      </c>
      <c r="BB106" s="30">
        <f t="shared" si="110"/>
        <v>-18.853169829854583</v>
      </c>
      <c r="BC106" s="30"/>
      <c r="BD106" s="30">
        <f t="shared" si="136"/>
        <v>0.42498554331150196</v>
      </c>
      <c r="BE106" s="30">
        <f t="shared" si="137"/>
        <v>5.9690260418205998</v>
      </c>
      <c r="BF106" s="30">
        <f t="shared" si="111"/>
        <v>0.40418527029763918</v>
      </c>
      <c r="BG106" s="30">
        <f t="shared" si="112"/>
        <v>18.522708009367967</v>
      </c>
      <c r="BH106" s="30"/>
      <c r="BI106" s="30">
        <f t="shared" si="138"/>
        <v>4.2676006984684678</v>
      </c>
      <c r="BJ106" s="30">
        <f t="shared" si="156"/>
        <v>5.9690260418205998</v>
      </c>
      <c r="BK106" s="30">
        <f t="shared" si="113"/>
        <v>4.0587294532241751</v>
      </c>
      <c r="BL106" s="30">
        <f t="shared" si="114"/>
        <v>17.50764892808338</v>
      </c>
      <c r="BM106" s="30"/>
      <c r="BN106" s="30">
        <f t="shared" si="140"/>
        <v>13.2554530093763</v>
      </c>
      <c r="BO106" s="30">
        <f t="shared" si="157"/>
        <v>5.9690260418205998</v>
      </c>
      <c r="BP106" s="30">
        <f t="shared" si="115"/>
        <v>12.606684961011503</v>
      </c>
      <c r="BQ106" s="30">
        <f t="shared" si="116"/>
        <v>16.212371989678989</v>
      </c>
      <c r="BR106" s="30"/>
      <c r="BS106" s="30">
        <f t="shared" si="142"/>
        <v>23.835071851884191</v>
      </c>
      <c r="BT106" s="30">
        <f t="shared" si="158"/>
        <v>5.9690260418205998</v>
      </c>
      <c r="BU106" s="30">
        <f t="shared" si="117"/>
        <v>22.668500401097599</v>
      </c>
      <c r="BV106" s="30">
        <f t="shared" si="118"/>
        <v>16.46962958750386</v>
      </c>
      <c r="BW106" s="30"/>
      <c r="BX106" s="30">
        <f t="shared" si="144"/>
        <v>38.167555765546837</v>
      </c>
      <c r="BY106" s="30">
        <f t="shared" si="159"/>
        <v>5.9690260418205998</v>
      </c>
      <c r="BZ106" s="30">
        <f t="shared" si="119"/>
        <v>36.299502621881892</v>
      </c>
      <c r="CA106" s="30">
        <f t="shared" si="120"/>
        <v>19.32005317190049</v>
      </c>
      <c r="CB106" s="30">
        <f t="shared" si="151"/>
        <v>36.299502621881892</v>
      </c>
      <c r="CC106" s="30">
        <f t="shared" si="152"/>
        <v>19.32005317190049</v>
      </c>
      <c r="CD106" s="30"/>
      <c r="CE106" s="30">
        <f t="shared" si="146"/>
        <v>62.228953074416481</v>
      </c>
      <c r="CF106" s="30">
        <f t="shared" si="160"/>
        <v>5.9690260418205998</v>
      </c>
      <c r="CG106" s="30">
        <f t="shared" si="121"/>
        <v>59.183251323648982</v>
      </c>
      <c r="CH106" s="30">
        <f t="shared" si="122"/>
        <v>28.440339661612132</v>
      </c>
      <c r="CI106" s="30"/>
      <c r="CJ106" s="30"/>
      <c r="CK106" s="30"/>
      <c r="CL106" s="30">
        <f t="shared" si="148"/>
        <v>73.906548693874896</v>
      </c>
      <c r="CM106" s="30">
        <f t="shared" si="149"/>
        <v>5.9690260418205998</v>
      </c>
      <c r="CN106" s="30">
        <f t="shared" si="123"/>
        <v>70.289304732194623</v>
      </c>
      <c r="CO106" s="30">
        <f t="shared" si="124"/>
        <v>34.08917650348328</v>
      </c>
      <c r="CP106" s="30" t="str">
        <f t="shared" si="161"/>
        <v/>
      </c>
      <c r="CQ106" s="30" t="str">
        <f t="shared" si="162"/>
        <v/>
      </c>
    </row>
    <row r="107" spans="15:95" x14ac:dyDescent="0.25">
      <c r="O107" s="30">
        <f t="shared" si="125"/>
        <v>43.617644162318854</v>
      </c>
      <c r="P107" s="12">
        <f t="shared" si="126"/>
        <v>-2.173982116284142</v>
      </c>
      <c r="Q107" s="30">
        <f t="shared" si="92"/>
        <v>-124.5600000000003</v>
      </c>
      <c r="R107" s="47">
        <f t="shared" si="93"/>
        <v>-24.742935167343603</v>
      </c>
      <c r="S107" s="47">
        <f t="shared" si="94"/>
        <v>-53.313046797864075</v>
      </c>
      <c r="T107" s="47">
        <f t="shared" si="95"/>
        <v>58.774941935884662</v>
      </c>
      <c r="U107" s="12">
        <f t="shared" si="127"/>
        <v>-1.1362734993362673</v>
      </c>
      <c r="V107" s="51">
        <f t="shared" si="96"/>
        <v>-1.1362734993362673</v>
      </c>
      <c r="W107" s="47">
        <f t="shared" si="97"/>
        <v>-1.1362734993362673</v>
      </c>
      <c r="X107" s="51">
        <f t="shared" si="98"/>
        <v>5.1469118078433187</v>
      </c>
      <c r="Y107" s="51">
        <f t="shared" si="99"/>
        <v>5.1499999999999995</v>
      </c>
      <c r="Z107" s="47">
        <f t="shared" si="100"/>
        <v>24.742935167343603</v>
      </c>
      <c r="AA107" s="47">
        <f t="shared" si="101"/>
        <v>-53.313046797864075</v>
      </c>
      <c r="AB107" s="47">
        <f t="shared" si="102"/>
        <v>58.774941935884662</v>
      </c>
      <c r="AC107" s="51"/>
      <c r="AD107" s="12">
        <f t="shared" si="103"/>
        <v>1.1362734993362673</v>
      </c>
      <c r="AE107" s="30">
        <f t="shared" si="104"/>
        <v>65.103675884529267</v>
      </c>
      <c r="AF107" s="43">
        <f t="shared" si="150"/>
        <v>0.43003082062711795</v>
      </c>
      <c r="AG107" s="45">
        <f t="shared" si="128"/>
        <v>43115</v>
      </c>
      <c r="AH107" s="42">
        <f t="shared" si="129"/>
        <v>25</v>
      </c>
      <c r="AI107" s="45">
        <f t="shared" si="130"/>
        <v>43115</v>
      </c>
      <c r="AJ107" s="30">
        <f t="shared" si="90"/>
        <v>24.742935167343603</v>
      </c>
      <c r="AK107" s="30">
        <f t="shared" si="91"/>
        <v>-53.313046797864075</v>
      </c>
      <c r="AL107" s="42"/>
      <c r="AM107" s="42"/>
      <c r="AO107" s="30">
        <f t="shared" si="131"/>
        <v>40</v>
      </c>
      <c r="AP107" s="30">
        <f t="shared" si="153"/>
        <v>6.0318578948923953</v>
      </c>
      <c r="AQ107" s="30">
        <f t="shared" si="105"/>
        <v>38.743326445145165</v>
      </c>
      <c r="AR107" s="30">
        <f t="shared" si="106"/>
        <v>-9.9475954865944889</v>
      </c>
      <c r="AS107" s="30"/>
      <c r="AT107" s="30">
        <f t="shared" si="132"/>
        <v>26.225149163881511</v>
      </c>
      <c r="AU107" s="30">
        <f t="shared" si="154"/>
        <v>6.0318578948923953</v>
      </c>
      <c r="AV107" s="30">
        <f t="shared" si="107"/>
        <v>25.401237878222179</v>
      </c>
      <c r="AW107" s="30">
        <f t="shared" si="108"/>
        <v>-6.5219293864473737</v>
      </c>
      <c r="AX107" s="30"/>
      <c r="AY107" s="30">
        <f t="shared" si="134"/>
        <v>61.010139160756196</v>
      </c>
      <c r="AZ107" s="30">
        <f t="shared" si="155"/>
        <v>6.0318578948923953</v>
      </c>
      <c r="BA107" s="30">
        <f t="shared" si="109"/>
        <v>59.093393449222809</v>
      </c>
      <c r="BB107" s="30">
        <f t="shared" si="110"/>
        <v>-15.172604623801002</v>
      </c>
      <c r="BC107" s="30"/>
      <c r="BD107" s="30">
        <f t="shared" si="136"/>
        <v>0.42498554331150196</v>
      </c>
      <c r="BE107" s="30">
        <f t="shared" si="137"/>
        <v>6.0318578948923953</v>
      </c>
      <c r="BF107" s="30">
        <f t="shared" si="111"/>
        <v>0.41163384097462252</v>
      </c>
      <c r="BG107" s="30">
        <f t="shared" si="112"/>
        <v>18.548346157802062</v>
      </c>
      <c r="BH107" s="30"/>
      <c r="BI107" s="30">
        <f t="shared" si="138"/>
        <v>4.2676006984684678</v>
      </c>
      <c r="BJ107" s="30">
        <f t="shared" si="156"/>
        <v>6.0318578948923953</v>
      </c>
      <c r="BK107" s="30">
        <f t="shared" si="113"/>
        <v>4.1335261749573347</v>
      </c>
      <c r="BL107" s="30">
        <f t="shared" si="114"/>
        <v>17.765100932949753</v>
      </c>
      <c r="BM107" s="30"/>
      <c r="BN107" s="30">
        <f t="shared" si="140"/>
        <v>13.2554530093763</v>
      </c>
      <c r="BO107" s="30">
        <f t="shared" si="157"/>
        <v>6.0318578948923953</v>
      </c>
      <c r="BP107" s="30">
        <f t="shared" si="115"/>
        <v>12.839008578013697</v>
      </c>
      <c r="BQ107" s="30">
        <f t="shared" si="116"/>
        <v>17.01203512449397</v>
      </c>
      <c r="BR107" s="30"/>
      <c r="BS107" s="30">
        <f t="shared" si="142"/>
        <v>23.835071851884191</v>
      </c>
      <c r="BT107" s="30">
        <f t="shared" si="158"/>
        <v>6.0318578948923953</v>
      </c>
      <c r="BU107" s="30">
        <f t="shared" si="117"/>
        <v>23.086249240026</v>
      </c>
      <c r="BV107" s="30">
        <f t="shared" si="118"/>
        <v>17.907530522472726</v>
      </c>
      <c r="BW107" s="30"/>
      <c r="BX107" s="30">
        <f t="shared" si="144"/>
        <v>38.167555765546837</v>
      </c>
      <c r="BY107" s="30">
        <f t="shared" si="159"/>
        <v>6.0318578948923953</v>
      </c>
      <c r="BZ107" s="30">
        <f t="shared" si="119"/>
        <v>36.968451815946594</v>
      </c>
      <c r="CA107" s="30">
        <f t="shared" si="120"/>
        <v>21.622591400515809</v>
      </c>
      <c r="CB107" s="30">
        <f t="shared" si="151"/>
        <v>36.968451815946594</v>
      </c>
      <c r="CC107" s="30">
        <f t="shared" si="152"/>
        <v>21.622591400515809</v>
      </c>
      <c r="CD107" s="30"/>
      <c r="CE107" s="30">
        <f t="shared" si="146"/>
        <v>62.228953074416481</v>
      </c>
      <c r="CF107" s="30">
        <f t="shared" si="160"/>
        <v>6.0318578948923953</v>
      </c>
      <c r="CG107" s="30">
        <f t="shared" si="121"/>
        <v>60.273916082543444</v>
      </c>
      <c r="CH107" s="30">
        <f t="shared" si="122"/>
        <v>32.194432385304246</v>
      </c>
      <c r="CI107" s="30"/>
      <c r="CJ107" s="30"/>
      <c r="CK107" s="30"/>
      <c r="CL107" s="30">
        <f t="shared" si="148"/>
        <v>73.906548693874896</v>
      </c>
      <c r="CM107" s="30">
        <f t="shared" si="149"/>
        <v>6.0318578948923953</v>
      </c>
      <c r="CN107" s="30">
        <f t="shared" si="123"/>
        <v>71.584638562020302</v>
      </c>
      <c r="CO107" s="30">
        <f t="shared" si="124"/>
        <v>38.547744790066567</v>
      </c>
      <c r="CP107" s="30" t="str">
        <f t="shared" si="161"/>
        <v/>
      </c>
      <c r="CQ107" s="30" t="str">
        <f t="shared" si="162"/>
        <v/>
      </c>
    </row>
    <row r="108" spans="15:95" x14ac:dyDescent="0.25">
      <c r="O108" s="30">
        <f t="shared" si="125"/>
        <v>43.617644162318854</v>
      </c>
      <c r="P108" s="12">
        <f t="shared" si="126"/>
        <v>-2.1802653015913216</v>
      </c>
      <c r="Q108" s="30">
        <f t="shared" si="92"/>
        <v>-124.9200000000003</v>
      </c>
      <c r="R108" s="47">
        <f t="shared" si="93"/>
        <v>-24.968140761264859</v>
      </c>
      <c r="S108" s="47">
        <f t="shared" si="94"/>
        <v>-53.156874333137559</v>
      </c>
      <c r="T108" s="47">
        <f t="shared" si="95"/>
        <v>58.72870969077487</v>
      </c>
      <c r="U108" s="12">
        <f t="shared" si="127"/>
        <v>-1.1316756879063592</v>
      </c>
      <c r="V108" s="51">
        <f t="shared" si="96"/>
        <v>-1.1316756879063592</v>
      </c>
      <c r="W108" s="47">
        <f t="shared" si="97"/>
        <v>-1.1316756879063592</v>
      </c>
      <c r="X108" s="51">
        <f t="shared" si="98"/>
        <v>5.1515096192732273</v>
      </c>
      <c r="Y108" s="51">
        <f t="shared" si="99"/>
        <v>5.16</v>
      </c>
      <c r="Z108" s="47">
        <f t="shared" si="100"/>
        <v>24.968140761264859</v>
      </c>
      <c r="AA108" s="47">
        <f t="shared" si="101"/>
        <v>-53.156874333137559</v>
      </c>
      <c r="AB108" s="47">
        <f t="shared" si="102"/>
        <v>58.72870969077487</v>
      </c>
      <c r="AC108" s="51"/>
      <c r="AD108" s="12">
        <f t="shared" si="103"/>
        <v>1.1316756879063592</v>
      </c>
      <c r="AE108" s="30">
        <f t="shared" si="104"/>
        <v>64.840240694598521</v>
      </c>
      <c r="AF108" s="43">
        <f t="shared" si="150"/>
        <v>0.43462863205702607</v>
      </c>
      <c r="AG108" s="45">
        <f t="shared" si="128"/>
        <v>43116</v>
      </c>
      <c r="AH108" s="42">
        <f t="shared" si="129"/>
        <v>26</v>
      </c>
      <c r="AI108" s="45">
        <f t="shared" si="130"/>
        <v>43116</v>
      </c>
      <c r="AJ108" s="30">
        <f t="shared" si="90"/>
        <v>24.968140761264859</v>
      </c>
      <c r="AK108" s="30">
        <f t="shared" si="91"/>
        <v>-53.156874333137559</v>
      </c>
      <c r="AL108" s="42"/>
      <c r="AM108" s="42"/>
      <c r="AO108" s="30">
        <f t="shared" si="131"/>
        <v>40</v>
      </c>
      <c r="AP108" s="30">
        <f t="shared" si="153"/>
        <v>6.0946897479641908</v>
      </c>
      <c r="AQ108" s="30">
        <f t="shared" si="105"/>
        <v>39.291490029147489</v>
      </c>
      <c r="AR108" s="30">
        <f t="shared" si="106"/>
        <v>-7.495252583429302</v>
      </c>
      <c r="AS108" s="30"/>
      <c r="AT108" s="30">
        <f t="shared" si="132"/>
        <v>26.225149163881511</v>
      </c>
      <c r="AU108" s="30">
        <f t="shared" si="154"/>
        <v>6.0946897479641908</v>
      </c>
      <c r="AV108" s="30">
        <f t="shared" si="107"/>
        <v>25.760629672138897</v>
      </c>
      <c r="AW108" s="30">
        <f t="shared" si="108"/>
        <v>-4.9141029255350421</v>
      </c>
      <c r="AX108" s="30"/>
      <c r="AY108" s="30">
        <f t="shared" si="134"/>
        <v>61.010139160756196</v>
      </c>
      <c r="AZ108" s="30">
        <f t="shared" si="155"/>
        <v>6.0946897479641908</v>
      </c>
      <c r="BA108" s="30">
        <f t="shared" si="109"/>
        <v>59.929481862793814</v>
      </c>
      <c r="BB108" s="30">
        <f t="shared" si="110"/>
        <v>-11.432160079000978</v>
      </c>
      <c r="BC108" s="30"/>
      <c r="BD108" s="30">
        <f t="shared" si="136"/>
        <v>0.42498554331150196</v>
      </c>
      <c r="BE108" s="30">
        <f t="shared" si="137"/>
        <v>6.0946897479641908</v>
      </c>
      <c r="BF108" s="30">
        <f t="shared" si="111"/>
        <v>0.41745788093889269</v>
      </c>
      <c r="BG108" s="30">
        <f t="shared" si="112"/>
        <v>18.574401414829254</v>
      </c>
      <c r="BH108" s="30"/>
      <c r="BI108" s="30">
        <f t="shared" si="138"/>
        <v>4.2676006984684678</v>
      </c>
      <c r="BJ108" s="30">
        <f t="shared" si="156"/>
        <v>6.0946897479641908</v>
      </c>
      <c r="BK108" s="30">
        <f t="shared" si="113"/>
        <v>4.1920097573064163</v>
      </c>
      <c r="BL108" s="30">
        <f t="shared" si="114"/>
        <v>18.026741440110552</v>
      </c>
      <c r="BM108" s="30"/>
      <c r="BN108" s="30">
        <f t="shared" si="140"/>
        <v>13.2554530093763</v>
      </c>
      <c r="BO108" s="30">
        <f t="shared" si="157"/>
        <v>6.0946897479641908</v>
      </c>
      <c r="BP108" s="30">
        <f t="shared" si="115"/>
        <v>13.020662493743549</v>
      </c>
      <c r="BQ108" s="30">
        <f t="shared" si="116"/>
        <v>17.82470802738856</v>
      </c>
      <c r="BR108" s="30"/>
      <c r="BS108" s="30">
        <f t="shared" si="142"/>
        <v>23.835071851884191</v>
      </c>
      <c r="BT108" s="30">
        <f t="shared" si="158"/>
        <v>6.0946897479641908</v>
      </c>
      <c r="BU108" s="30">
        <f t="shared" si="117"/>
        <v>23.412887200308042</v>
      </c>
      <c r="BV108" s="30">
        <f t="shared" si="118"/>
        <v>19.36882475503274</v>
      </c>
      <c r="BW108" s="30"/>
      <c r="BX108" s="30">
        <f t="shared" si="144"/>
        <v>38.167555765546837</v>
      </c>
      <c r="BY108" s="30">
        <f t="shared" si="159"/>
        <v>6.0946897479641908</v>
      </c>
      <c r="BZ108" s="30">
        <f t="shared" si="119"/>
        <v>37.491503419972858</v>
      </c>
      <c r="CA108" s="30">
        <f t="shared" si="120"/>
        <v>23.962589763335814</v>
      </c>
      <c r="CB108" s="30">
        <f t="shared" si="151"/>
        <v>37.491503419972858</v>
      </c>
      <c r="CC108" s="30">
        <f t="shared" si="152"/>
        <v>23.962589763335814</v>
      </c>
      <c r="CD108" s="30"/>
      <c r="CE108" s="30">
        <f t="shared" si="146"/>
        <v>62.228953074416481</v>
      </c>
      <c r="CF108" s="30">
        <f t="shared" si="160"/>
        <v>6.0946897479641908</v>
      </c>
      <c r="CG108" s="30">
        <f t="shared" si="121"/>
        <v>61.126707231193052</v>
      </c>
      <c r="CH108" s="30">
        <f t="shared" si="122"/>
        <v>36.009600671390366</v>
      </c>
      <c r="CI108" s="30"/>
      <c r="CJ108" s="30"/>
      <c r="CK108" s="30"/>
      <c r="CL108" s="30">
        <f t="shared" si="148"/>
        <v>73.906548693874896</v>
      </c>
      <c r="CM108" s="30">
        <f t="shared" si="149"/>
        <v>6.0946897479641908</v>
      </c>
      <c r="CN108" s="30">
        <f t="shared" si="123"/>
        <v>72.597460527352212</v>
      </c>
      <c r="CO108" s="30">
        <f t="shared" si="124"/>
        <v>43.078849794737977</v>
      </c>
      <c r="CP108" s="30" t="str">
        <f t="shared" si="161"/>
        <v/>
      </c>
      <c r="CQ108" s="30" t="str">
        <f t="shared" si="162"/>
        <v/>
      </c>
    </row>
    <row r="109" spans="15:95" x14ac:dyDescent="0.25">
      <c r="O109" s="30">
        <f t="shared" si="125"/>
        <v>43.617644162318854</v>
      </c>
      <c r="P109" s="12">
        <f t="shared" si="126"/>
        <v>-2.1865484868985012</v>
      </c>
      <c r="Q109" s="30">
        <f t="shared" si="92"/>
        <v>-125.2800000000003</v>
      </c>
      <c r="R109" s="47">
        <f t="shared" si="93"/>
        <v>-25.192360655741169</v>
      </c>
      <c r="S109" s="47">
        <f t="shared" si="94"/>
        <v>-52.999289951953337</v>
      </c>
      <c r="T109" s="47">
        <f t="shared" si="95"/>
        <v>58.682022552227671</v>
      </c>
      <c r="U109" s="12">
        <f t="shared" si="127"/>
        <v>-1.1270755706416971</v>
      </c>
      <c r="V109" s="51">
        <f t="shared" si="96"/>
        <v>-1.1270755706416971</v>
      </c>
      <c r="W109" s="47">
        <f t="shared" si="97"/>
        <v>-1.1270755706416971</v>
      </c>
      <c r="X109" s="51">
        <f t="shared" si="98"/>
        <v>5.1561097365378892</v>
      </c>
      <c r="Y109" s="51">
        <f t="shared" si="99"/>
        <v>5.16</v>
      </c>
      <c r="Z109" s="47">
        <f t="shared" si="100"/>
        <v>25.192360655741165</v>
      </c>
      <c r="AA109" s="47">
        <f t="shared" si="101"/>
        <v>-52.999289951953337</v>
      </c>
      <c r="AB109" s="47">
        <f t="shared" si="102"/>
        <v>58.682022552227671</v>
      </c>
      <c r="AC109" s="51"/>
      <c r="AD109" s="12">
        <f t="shared" si="103"/>
        <v>1.1270755706416971</v>
      </c>
      <c r="AE109" s="30">
        <f t="shared" si="104"/>
        <v>64.576673390068109</v>
      </c>
      <c r="AF109" s="43">
        <f t="shared" si="150"/>
        <v>0.43922874932168821</v>
      </c>
      <c r="AG109" s="45">
        <f t="shared" si="128"/>
        <v>43116</v>
      </c>
      <c r="AH109" s="42">
        <f t="shared" si="129"/>
        <v>26</v>
      </c>
      <c r="AI109" s="45">
        <f t="shared" si="130"/>
        <v>43116</v>
      </c>
      <c r="AJ109" s="30">
        <f t="shared" si="90"/>
        <v>25.192360655741165</v>
      </c>
      <c r="AK109" s="30">
        <f t="shared" si="91"/>
        <v>-52.999289951953337</v>
      </c>
      <c r="AL109" s="42"/>
      <c r="AM109" s="42"/>
      <c r="AO109" s="30">
        <f t="shared" si="131"/>
        <v>40</v>
      </c>
      <c r="AP109" s="30">
        <f t="shared" si="153"/>
        <v>6.1575216010359863</v>
      </c>
      <c r="AQ109" s="30">
        <f t="shared" si="105"/>
        <v>39.684588052579073</v>
      </c>
      <c r="AR109" s="30">
        <f t="shared" si="106"/>
        <v>-5.0133293425725034</v>
      </c>
      <c r="AS109" s="30"/>
      <c r="AT109" s="30">
        <f t="shared" si="132"/>
        <v>26.225149163881511</v>
      </c>
      <c r="AU109" s="30">
        <f t="shared" si="154"/>
        <v>6.1575216010359863</v>
      </c>
      <c r="AV109" s="30">
        <f t="shared" si="107"/>
        <v>26.018356029651905</v>
      </c>
      <c r="AW109" s="30">
        <f t="shared" si="108"/>
        <v>-3.2868827454156984</v>
      </c>
      <c r="AX109" s="30"/>
      <c r="AY109" s="30">
        <f t="shared" si="134"/>
        <v>61.010139160756196</v>
      </c>
      <c r="AZ109" s="30">
        <f t="shared" si="155"/>
        <v>6.1575216010359863</v>
      </c>
      <c r="BA109" s="30">
        <f t="shared" si="109"/>
        <v>60.529055990628294</v>
      </c>
      <c r="BB109" s="30">
        <f t="shared" si="110"/>
        <v>-7.6465980212262705</v>
      </c>
      <c r="BC109" s="30"/>
      <c r="BD109" s="30">
        <f t="shared" si="136"/>
        <v>0.42498554331150196</v>
      </c>
      <c r="BE109" s="30">
        <f t="shared" si="137"/>
        <v>6.1575216010359863</v>
      </c>
      <c r="BF109" s="30">
        <f t="shared" si="111"/>
        <v>0.42163440536546137</v>
      </c>
      <c r="BG109" s="30">
        <f t="shared" si="112"/>
        <v>18.60077095225358</v>
      </c>
      <c r="BH109" s="30"/>
      <c r="BI109" s="30">
        <f t="shared" si="138"/>
        <v>4.2676006984684678</v>
      </c>
      <c r="BJ109" s="30">
        <f t="shared" si="156"/>
        <v>6.1575216010359863</v>
      </c>
      <c r="BK109" s="30">
        <f t="shared" si="113"/>
        <v>4.233949392290496</v>
      </c>
      <c r="BL109" s="30">
        <f t="shared" si="114"/>
        <v>18.291537874016189</v>
      </c>
      <c r="BM109" s="30"/>
      <c r="BN109" s="30">
        <f t="shared" si="140"/>
        <v>13.2554530093763</v>
      </c>
      <c r="BO109" s="30">
        <f t="shared" si="157"/>
        <v>6.1575216010359863</v>
      </c>
      <c r="BP109" s="30">
        <f t="shared" si="115"/>
        <v>13.15092980318545</v>
      </c>
      <c r="BQ109" s="30">
        <f t="shared" si="116"/>
        <v>18.647183449689965</v>
      </c>
      <c r="BR109" s="30"/>
      <c r="BS109" s="30">
        <f t="shared" si="142"/>
        <v>23.835071851884191</v>
      </c>
      <c r="BT109" s="30">
        <f t="shared" si="158"/>
        <v>6.1575216010359863</v>
      </c>
      <c r="BU109" s="30">
        <f t="shared" si="117"/>
        <v>23.647125191141175</v>
      </c>
      <c r="BV109" s="30">
        <f t="shared" si="118"/>
        <v>20.847745224449817</v>
      </c>
      <c r="BW109" s="30"/>
      <c r="BX109" s="30">
        <f t="shared" si="144"/>
        <v>38.167555765546837</v>
      </c>
      <c r="BY109" s="30">
        <f t="shared" si="159"/>
        <v>6.1575216010359863</v>
      </c>
      <c r="BZ109" s="30">
        <f t="shared" si="119"/>
        <v>37.866593188239136</v>
      </c>
      <c r="CA109" s="30">
        <f t="shared" si="120"/>
        <v>26.330813355866031</v>
      </c>
      <c r="CB109" s="30">
        <f t="shared" si="151"/>
        <v>37.866593188239136</v>
      </c>
      <c r="CC109" s="30">
        <f t="shared" si="152"/>
        <v>26.330813355866031</v>
      </c>
      <c r="CD109" s="30"/>
      <c r="CE109" s="30">
        <f t="shared" si="146"/>
        <v>62.228953074416481</v>
      </c>
      <c r="CF109" s="30">
        <f t="shared" si="160"/>
        <v>6.1575216010359863</v>
      </c>
      <c r="CG109" s="30">
        <f t="shared" si="121"/>
        <v>61.738259192537299</v>
      </c>
      <c r="CH109" s="30">
        <f t="shared" si="122"/>
        <v>39.870787793629901</v>
      </c>
      <c r="CI109" s="30"/>
      <c r="CJ109" s="30"/>
      <c r="CK109" s="30"/>
      <c r="CL109" s="30">
        <f t="shared" si="148"/>
        <v>73.906548693874896</v>
      </c>
      <c r="CM109" s="30">
        <f t="shared" si="149"/>
        <v>6.1575216010359863</v>
      </c>
      <c r="CN109" s="30">
        <f t="shared" si="123"/>
        <v>73.323773482607521</v>
      </c>
      <c r="CO109" s="30">
        <f t="shared" si="124"/>
        <v>47.66460931610905</v>
      </c>
      <c r="CP109" s="30" t="str">
        <f t="shared" si="161"/>
        <v/>
      </c>
      <c r="CQ109" s="30" t="str">
        <f t="shared" si="162"/>
        <v/>
      </c>
    </row>
    <row r="110" spans="15:95" x14ac:dyDescent="0.25">
      <c r="O110" s="30">
        <f t="shared" si="125"/>
        <v>43.617644162318854</v>
      </c>
      <c r="P110" s="12">
        <f t="shared" si="126"/>
        <v>-2.1928316722056809</v>
      </c>
      <c r="Q110" s="30">
        <f t="shared" si="92"/>
        <v>-125.6400000000003</v>
      </c>
      <c r="R110" s="47">
        <f t="shared" si="93"/>
        <v>-25.41558599895502</v>
      </c>
      <c r="S110" s="47">
        <f t="shared" si="94"/>
        <v>-52.840299875472951</v>
      </c>
      <c r="T110" s="47">
        <f t="shared" si="95"/>
        <v>58.634881278980899</v>
      </c>
      <c r="U110" s="12">
        <f t="shared" si="127"/>
        <v>-1.1224731194225335</v>
      </c>
      <c r="V110" s="51">
        <f t="shared" si="96"/>
        <v>-1.1224731194225335</v>
      </c>
      <c r="W110" s="47">
        <f t="shared" si="97"/>
        <v>-1.1224731194225335</v>
      </c>
      <c r="X110" s="51">
        <f t="shared" si="98"/>
        <v>5.1607121877570528</v>
      </c>
      <c r="Y110" s="51">
        <f t="shared" si="99"/>
        <v>5.17</v>
      </c>
      <c r="Z110" s="47">
        <f t="shared" si="100"/>
        <v>25.41558599895502</v>
      </c>
      <c r="AA110" s="47">
        <f t="shared" si="101"/>
        <v>-52.840299875472951</v>
      </c>
      <c r="AB110" s="47">
        <f t="shared" si="102"/>
        <v>58.634881278980899</v>
      </c>
      <c r="AC110" s="51"/>
      <c r="AD110" s="12">
        <f t="shared" si="103"/>
        <v>1.1224731194225335</v>
      </c>
      <c r="AE110" s="30">
        <f t="shared" si="104"/>
        <v>64.312972359795211</v>
      </c>
      <c r="AF110" s="43">
        <f t="shared" si="150"/>
        <v>0.44383120054085179</v>
      </c>
      <c r="AG110" s="45">
        <f t="shared" si="128"/>
        <v>43116</v>
      </c>
      <c r="AH110" s="42">
        <f t="shared" si="129"/>
        <v>26</v>
      </c>
      <c r="AI110" s="45">
        <f t="shared" si="130"/>
        <v>43116</v>
      </c>
      <c r="AJ110" s="30">
        <f t="shared" si="90"/>
        <v>25.41558599895502</v>
      </c>
      <c r="AK110" s="30">
        <f t="shared" si="91"/>
        <v>-52.840299875472951</v>
      </c>
      <c r="AL110" s="42"/>
      <c r="AM110" s="42"/>
      <c r="AO110" s="30">
        <f t="shared" si="131"/>
        <v>40</v>
      </c>
      <c r="AP110" s="30">
        <f t="shared" si="153"/>
        <v>6.2203534541077818</v>
      </c>
      <c r="AQ110" s="30">
        <f t="shared" si="105"/>
        <v>39.921069137130843</v>
      </c>
      <c r="AR110" s="30">
        <f t="shared" si="106"/>
        <v>-2.5116207811728852</v>
      </c>
      <c r="AS110" s="30"/>
      <c r="AT110" s="30">
        <f t="shared" si="132"/>
        <v>26.225149163881511</v>
      </c>
      <c r="AU110" s="30">
        <f t="shared" si="154"/>
        <v>6.2203534541077818</v>
      </c>
      <c r="AV110" s="30">
        <f t="shared" si="107"/>
        <v>26.173399822572073</v>
      </c>
      <c r="AW110" s="30">
        <f t="shared" si="108"/>
        <v>-1.6466907407340881</v>
      </c>
      <c r="AX110" s="30"/>
      <c r="AY110" s="30">
        <f t="shared" si="134"/>
        <v>61.010139160756196</v>
      </c>
      <c r="AZ110" s="30">
        <f t="shared" si="155"/>
        <v>6.2203534541077818</v>
      </c>
      <c r="BA110" s="30">
        <f t="shared" si="109"/>
        <v>60.889749587563045</v>
      </c>
      <c r="BB110" s="30">
        <f t="shared" si="110"/>
        <v>-3.8308583344601228</v>
      </c>
      <c r="BC110" s="30"/>
      <c r="BD110" s="30">
        <f t="shared" si="136"/>
        <v>0.42498554331150196</v>
      </c>
      <c r="BE110" s="30">
        <f t="shared" si="137"/>
        <v>6.2203534541077818</v>
      </c>
      <c r="BF110" s="30">
        <f t="shared" si="111"/>
        <v>0.42414693142048959</v>
      </c>
      <c r="BG110" s="30">
        <f t="shared" si="112"/>
        <v>18.627350701557916</v>
      </c>
      <c r="BH110" s="30"/>
      <c r="BI110" s="30">
        <f t="shared" si="138"/>
        <v>4.2676006984684678</v>
      </c>
      <c r="BJ110" s="30">
        <f t="shared" si="156"/>
        <v>6.2203534541077818</v>
      </c>
      <c r="BK110" s="30">
        <f t="shared" si="113"/>
        <v>4.2591795633306893</v>
      </c>
      <c r="BL110" s="30">
        <f t="shared" si="114"/>
        <v>18.55844520411603</v>
      </c>
      <c r="BM110" s="30"/>
      <c r="BN110" s="30">
        <f t="shared" si="140"/>
        <v>13.2554530093763</v>
      </c>
      <c r="BO110" s="30">
        <f t="shared" si="157"/>
        <v>6.2203534541077818</v>
      </c>
      <c r="BP110" s="30">
        <f t="shared" si="115"/>
        <v>13.229296400782507</v>
      </c>
      <c r="BQ110" s="30">
        <f t="shared" si="116"/>
        <v>19.476215456659641</v>
      </c>
      <c r="BR110" s="30"/>
      <c r="BS110" s="30">
        <f t="shared" si="142"/>
        <v>23.835071851884191</v>
      </c>
      <c r="BT110" s="30">
        <f t="shared" si="158"/>
        <v>6.2203534541077818</v>
      </c>
      <c r="BU110" s="30">
        <f t="shared" si="117"/>
        <v>23.78803878218875</v>
      </c>
      <c r="BV110" s="30">
        <f t="shared" si="118"/>
        <v>22.33845530728566</v>
      </c>
      <c r="BW110" s="30"/>
      <c r="BX110" s="30">
        <f t="shared" si="144"/>
        <v>38.167555765546837</v>
      </c>
      <c r="BY110" s="30">
        <f t="shared" si="159"/>
        <v>6.2203534541077818</v>
      </c>
      <c r="BZ110" s="30">
        <f t="shared" si="119"/>
        <v>38.092240812792305</v>
      </c>
      <c r="CA110" s="30">
        <f t="shared" si="120"/>
        <v>28.717915881525176</v>
      </c>
      <c r="CB110" s="30">
        <f t="shared" si="151"/>
        <v>38.092240812792305</v>
      </c>
      <c r="CC110" s="30">
        <f t="shared" si="152"/>
        <v>28.717915881525176</v>
      </c>
      <c r="CD110" s="30"/>
      <c r="CE110" s="30">
        <f t="shared" si="146"/>
        <v>62.228953074416481</v>
      </c>
      <c r="CF110" s="30">
        <f t="shared" si="160"/>
        <v>6.2203534541077818</v>
      </c>
      <c r="CG110" s="30">
        <f t="shared" si="121"/>
        <v>62.106158450376277</v>
      </c>
      <c r="CH110" s="30">
        <f t="shared" si="122"/>
        <v>43.762755410459974</v>
      </c>
      <c r="CI110" s="30"/>
      <c r="CJ110" s="30"/>
      <c r="CK110" s="30"/>
      <c r="CL110" s="30">
        <f t="shared" si="148"/>
        <v>73.906548693874896</v>
      </c>
      <c r="CM110" s="30">
        <f t="shared" si="149"/>
        <v>6.2203534541077818</v>
      </c>
      <c r="CN110" s="30">
        <f t="shared" si="123"/>
        <v>73.760711002372673</v>
      </c>
      <c r="CO110" s="30">
        <f t="shared" si="124"/>
        <v>52.286925456383159</v>
      </c>
      <c r="CP110" s="30" t="str">
        <f t="shared" si="161"/>
        <v/>
      </c>
      <c r="CQ110" s="30" t="str">
        <f t="shared" si="162"/>
        <v/>
      </c>
    </row>
    <row r="111" spans="15:95" x14ac:dyDescent="0.25">
      <c r="O111" s="30">
        <f t="shared" si="125"/>
        <v>43.617644162318854</v>
      </c>
      <c r="P111" s="12">
        <f t="shared" si="126"/>
        <v>-2.1991148575128605</v>
      </c>
      <c r="Q111" s="30">
        <f t="shared" si="92"/>
        <v>-126.0000000000003</v>
      </c>
      <c r="R111" s="47">
        <f t="shared" si="93"/>
        <v>-25.63780797835209</v>
      </c>
      <c r="S111" s="47">
        <f t="shared" si="94"/>
        <v>-52.679910380352382</v>
      </c>
      <c r="T111" s="47">
        <f t="shared" si="95"/>
        <v>58.587286638116403</v>
      </c>
      <c r="U111" s="12">
        <f t="shared" si="127"/>
        <v>-1.1178683059866121</v>
      </c>
      <c r="V111" s="51">
        <f t="shared" si="96"/>
        <v>-1.1178683059866121</v>
      </c>
      <c r="W111" s="47">
        <f t="shared" si="97"/>
        <v>-1.1178683059866121</v>
      </c>
      <c r="X111" s="51">
        <f t="shared" si="98"/>
        <v>5.1653170011929745</v>
      </c>
      <c r="Y111" s="51">
        <f t="shared" si="99"/>
        <v>5.17</v>
      </c>
      <c r="Z111" s="47">
        <f t="shared" si="100"/>
        <v>25.637807978352097</v>
      </c>
      <c r="AA111" s="47">
        <f t="shared" si="101"/>
        <v>-52.679910380352382</v>
      </c>
      <c r="AB111" s="47">
        <f t="shared" si="102"/>
        <v>58.587286638116403</v>
      </c>
      <c r="AC111" s="51"/>
      <c r="AD111" s="12">
        <f t="shared" si="103"/>
        <v>1.1178683059866121</v>
      </c>
      <c r="AE111" s="30">
        <f t="shared" si="104"/>
        <v>64.049135984471775</v>
      </c>
      <c r="AF111" s="43">
        <f t="shared" si="150"/>
        <v>0.44843601397677313</v>
      </c>
      <c r="AG111" s="45">
        <f t="shared" si="128"/>
        <v>43117</v>
      </c>
      <c r="AH111" s="42">
        <f t="shared" si="129"/>
        <v>27</v>
      </c>
      <c r="AI111" s="45">
        <f t="shared" si="130"/>
        <v>43117</v>
      </c>
      <c r="AJ111" s="30">
        <f t="shared" si="90"/>
        <v>25.637807978352097</v>
      </c>
      <c r="AK111" s="30">
        <f t="shared" si="91"/>
        <v>-52.679910380352382</v>
      </c>
      <c r="AL111" s="42"/>
      <c r="AM111" s="42"/>
      <c r="AO111" s="30">
        <f t="shared" si="131"/>
        <v>40</v>
      </c>
      <c r="AP111" s="30">
        <f t="shared" si="153"/>
        <v>6.2831853071795774</v>
      </c>
      <c r="AQ111" s="30">
        <f t="shared" si="105"/>
        <v>40</v>
      </c>
      <c r="AR111" s="30">
        <f t="shared" si="106"/>
        <v>-3.6507255551931905E-13</v>
      </c>
      <c r="AS111" s="30"/>
      <c r="AT111" s="30">
        <f t="shared" si="132"/>
        <v>26.225149163881511</v>
      </c>
      <c r="AU111" s="30">
        <f t="shared" si="154"/>
        <v>6.2831853071795774</v>
      </c>
      <c r="AV111" s="30">
        <f t="shared" si="107"/>
        <v>26.225149163881511</v>
      </c>
      <c r="AW111" s="30">
        <f t="shared" si="108"/>
        <v>-2.3935205560333889E-13</v>
      </c>
      <c r="AX111" s="30"/>
      <c r="AY111" s="30">
        <f t="shared" si="134"/>
        <v>61.010139160756196</v>
      </c>
      <c r="AZ111" s="30">
        <f t="shared" si="155"/>
        <v>6.2831853071795774</v>
      </c>
      <c r="BA111" s="30">
        <f t="shared" si="109"/>
        <v>61.010139160756196</v>
      </c>
      <c r="BB111" s="30">
        <f t="shared" si="110"/>
        <v>-5.5682818540016367E-13</v>
      </c>
      <c r="BC111" s="30"/>
      <c r="BD111" s="30">
        <f t="shared" si="136"/>
        <v>0.42498554331150196</v>
      </c>
      <c r="BE111" s="30">
        <f t="shared" si="137"/>
        <v>6.2831853071795774</v>
      </c>
      <c r="BF111" s="30">
        <f t="shared" si="111"/>
        <v>0.42498554331150196</v>
      </c>
      <c r="BG111" s="30">
        <f t="shared" si="112"/>
        <v>18.654035764614893</v>
      </c>
      <c r="BH111" s="30"/>
      <c r="BI111" s="30">
        <f t="shared" si="138"/>
        <v>4.2676006984684678</v>
      </c>
      <c r="BJ111" s="30">
        <f t="shared" si="156"/>
        <v>6.2831853071795774</v>
      </c>
      <c r="BK111" s="30">
        <f t="shared" si="113"/>
        <v>4.2676006984684678</v>
      </c>
      <c r="BL111" s="30">
        <f t="shared" si="114"/>
        <v>18.826410069116523</v>
      </c>
      <c r="BM111" s="30"/>
      <c r="BN111" s="30">
        <f t="shared" si="140"/>
        <v>13.2554530093763</v>
      </c>
      <c r="BO111" s="30">
        <f t="shared" si="157"/>
        <v>6.2831853071795774</v>
      </c>
      <c r="BP111" s="30">
        <f t="shared" si="115"/>
        <v>13.2554530093763</v>
      </c>
      <c r="BQ111" s="30">
        <f t="shared" si="116"/>
        <v>20.308532237714775</v>
      </c>
      <c r="BR111" s="30"/>
      <c r="BS111" s="30">
        <f t="shared" si="142"/>
        <v>23.835071851884191</v>
      </c>
      <c r="BT111" s="30">
        <f t="shared" si="158"/>
        <v>6.2831853071795774</v>
      </c>
      <c r="BU111" s="30">
        <f t="shared" si="117"/>
        <v>23.835071851884191</v>
      </c>
      <c r="BV111" s="30">
        <f t="shared" si="118"/>
        <v>23.835071851883974</v>
      </c>
      <c r="BW111" s="30"/>
      <c r="BX111" s="30">
        <f t="shared" si="144"/>
        <v>38.167555765546837</v>
      </c>
      <c r="BY111" s="30">
        <f t="shared" si="159"/>
        <v>6.2831853071795774</v>
      </c>
      <c r="BZ111" s="30">
        <f t="shared" si="119"/>
        <v>38.167555765546837</v>
      </c>
      <c r="CA111" s="30">
        <f t="shared" si="120"/>
        <v>31.114476537207889</v>
      </c>
      <c r="CB111" s="30">
        <f t="shared" si="151"/>
        <v>38.167555765546837</v>
      </c>
      <c r="CC111" s="30">
        <f t="shared" si="152"/>
        <v>31.114476537207889</v>
      </c>
      <c r="CD111" s="30"/>
      <c r="CE111" s="30">
        <f t="shared" si="146"/>
        <v>62.228953074416481</v>
      </c>
      <c r="CF111" s="30">
        <f t="shared" si="160"/>
        <v>6.2831853071795774</v>
      </c>
      <c r="CG111" s="30">
        <f t="shared" si="121"/>
        <v>62.228953074416481</v>
      </c>
      <c r="CH111" s="30">
        <f t="shared" si="122"/>
        <v>47.67014370376782</v>
      </c>
      <c r="CI111" s="30"/>
      <c r="CJ111" s="30"/>
      <c r="CK111" s="30"/>
      <c r="CL111" s="30">
        <f t="shared" si="148"/>
        <v>73.906548693874896</v>
      </c>
      <c r="CM111" s="30">
        <f t="shared" si="149"/>
        <v>6.2831853071795774</v>
      </c>
      <c r="CN111" s="30">
        <f t="shared" si="123"/>
        <v>73.906548693874896</v>
      </c>
      <c r="CO111" s="30">
        <f t="shared" si="124"/>
        <v>56.927556045490036</v>
      </c>
      <c r="CP111" s="30" t="str">
        <f t="shared" si="161"/>
        <v/>
      </c>
      <c r="CQ111" s="30" t="str">
        <f t="shared" si="162"/>
        <v/>
      </c>
    </row>
    <row r="112" spans="15:95" x14ac:dyDescent="0.25">
      <c r="O112" s="30">
        <f t="shared" si="125"/>
        <v>43.617644162318854</v>
      </c>
      <c r="P112" s="12">
        <f t="shared" si="126"/>
        <v>-2.2053980428200401</v>
      </c>
      <c r="Q112" s="30">
        <f t="shared" si="92"/>
        <v>-126.36000000000031</v>
      </c>
      <c r="R112" s="47">
        <f t="shared" si="93"/>
        <v>-25.859017820989134</v>
      </c>
      <c r="S112" s="47">
        <f t="shared" si="94"/>
        <v>-52.518127798494262</v>
      </c>
      <c r="T112" s="47">
        <f t="shared" si="95"/>
        <v>58.539239405079478</v>
      </c>
      <c r="U112" s="12">
        <f t="shared" si="127"/>
        <v>-1.1132611019272545</v>
      </c>
      <c r="V112" s="51">
        <f t="shared" si="96"/>
        <v>-1.1132611019272545</v>
      </c>
      <c r="W112" s="47">
        <f t="shared" si="97"/>
        <v>-1.1132611019272545</v>
      </c>
      <c r="X112" s="51">
        <f t="shared" si="98"/>
        <v>5.1699242052523315</v>
      </c>
      <c r="Y112" s="51">
        <f t="shared" si="99"/>
        <v>5.17</v>
      </c>
      <c r="Z112" s="47">
        <f t="shared" si="100"/>
        <v>25.859017820989134</v>
      </c>
      <c r="AA112" s="47">
        <f t="shared" si="101"/>
        <v>-52.518127798494262</v>
      </c>
      <c r="AB112" s="47">
        <f t="shared" si="102"/>
        <v>58.539239405079478</v>
      </c>
      <c r="AC112" s="51"/>
      <c r="AD112" s="12">
        <f t="shared" si="103"/>
        <v>1.1132611019272545</v>
      </c>
      <c r="AE112" s="30">
        <f t="shared" si="104"/>
        <v>63.785162636515039</v>
      </c>
      <c r="AF112" s="43">
        <f t="shared" si="150"/>
        <v>0.45304321803613079</v>
      </c>
      <c r="AG112" s="45">
        <f t="shared" si="128"/>
        <v>43117</v>
      </c>
      <c r="AH112" s="42">
        <f t="shared" si="129"/>
        <v>27</v>
      </c>
      <c r="AI112" s="45">
        <f t="shared" si="130"/>
        <v>43117</v>
      </c>
      <c r="AJ112" s="30">
        <f t="shared" si="90"/>
        <v>25.859017820989134</v>
      </c>
      <c r="AK112" s="30">
        <f t="shared" si="91"/>
        <v>-52.518127798494262</v>
      </c>
      <c r="AL112" s="42"/>
      <c r="AM112" s="42"/>
    </row>
    <row r="113" spans="15:39" x14ac:dyDescent="0.25">
      <c r="O113" s="30">
        <f t="shared" si="125"/>
        <v>43.617644162318854</v>
      </c>
      <c r="P113" s="12">
        <f t="shared" si="126"/>
        <v>-2.2116812281272198</v>
      </c>
      <c r="Q113" s="30">
        <f t="shared" si="92"/>
        <v>-126.72000000000031</v>
      </c>
      <c r="R113" s="47">
        <f t="shared" si="93"/>
        <v>-26.079206793880328</v>
      </c>
      <c r="S113" s="47">
        <f t="shared" si="94"/>
        <v>-52.354958516797922</v>
      </c>
      <c r="T113" s="47">
        <f t="shared" si="95"/>
        <v>58.490740363698642</v>
      </c>
      <c r="U113" s="12">
        <f t="shared" si="127"/>
        <v>-1.1086514786914314</v>
      </c>
      <c r="V113" s="51">
        <f t="shared" si="96"/>
        <v>-1.1086514786914314</v>
      </c>
      <c r="W113" s="47">
        <f t="shared" si="97"/>
        <v>-1.1086514786914314</v>
      </c>
      <c r="X113" s="51">
        <f t="shared" si="98"/>
        <v>5.1745338284881548</v>
      </c>
      <c r="Y113" s="51">
        <f t="shared" si="99"/>
        <v>5.18</v>
      </c>
      <c r="Z113" s="47">
        <f t="shared" si="100"/>
        <v>26.079206793880328</v>
      </c>
      <c r="AA113" s="47">
        <f t="shared" si="101"/>
        <v>-52.354958516797922</v>
      </c>
      <c r="AB113" s="47">
        <f t="shared" si="102"/>
        <v>58.490740363698642</v>
      </c>
      <c r="AC113" s="51"/>
      <c r="AD113" s="12">
        <f t="shared" si="103"/>
        <v>1.1086514786914314</v>
      </c>
      <c r="AE113" s="30">
        <f t="shared" si="104"/>
        <v>63.521050679956936</v>
      </c>
      <c r="AF113" s="43">
        <f t="shared" si="150"/>
        <v>0.45765284127195383</v>
      </c>
      <c r="AG113" s="45">
        <f t="shared" si="128"/>
        <v>43117</v>
      </c>
      <c r="AH113" s="42">
        <f t="shared" si="129"/>
        <v>27</v>
      </c>
      <c r="AI113" s="45">
        <f t="shared" si="130"/>
        <v>43117</v>
      </c>
      <c r="AJ113" s="30">
        <f t="shared" si="90"/>
        <v>26.079206793880328</v>
      </c>
      <c r="AK113" s="30">
        <f t="shared" si="91"/>
        <v>-52.354958516797922</v>
      </c>
      <c r="AL113" s="42"/>
      <c r="AM113" s="42"/>
    </row>
    <row r="114" spans="15:39" x14ac:dyDescent="0.25">
      <c r="O114" s="30">
        <f t="shared" si="125"/>
        <v>43.617644162318854</v>
      </c>
      <c r="P114" s="12">
        <f t="shared" si="126"/>
        <v>-2.2179644134343994</v>
      </c>
      <c r="Q114" s="30">
        <f t="shared" si="92"/>
        <v>-127.08000000000031</v>
      </c>
      <c r="R114" s="47">
        <f t="shared" si="93"/>
        <v>-26.298366204342059</v>
      </c>
      <c r="S114" s="47">
        <f t="shared" si="94"/>
        <v>-52.190408976907193</v>
      </c>
      <c r="T114" s="47">
        <f t="shared" si="95"/>
        <v>58.441790306205675</v>
      </c>
      <c r="U114" s="12">
        <f t="shared" si="127"/>
        <v>-1.1040394075778202</v>
      </c>
      <c r="V114" s="51">
        <f t="shared" si="96"/>
        <v>-1.1040394075778202</v>
      </c>
      <c r="W114" s="47">
        <f t="shared" si="97"/>
        <v>-1.1040394075778202</v>
      </c>
      <c r="X114" s="51">
        <f t="shared" si="98"/>
        <v>5.1791458996017656</v>
      </c>
      <c r="Y114" s="51">
        <f t="shared" si="99"/>
        <v>5.18</v>
      </c>
      <c r="Z114" s="47">
        <f t="shared" si="100"/>
        <v>26.298366204342059</v>
      </c>
      <c r="AA114" s="47">
        <f t="shared" si="101"/>
        <v>-52.190408976907193</v>
      </c>
      <c r="AB114" s="47">
        <f t="shared" si="102"/>
        <v>58.441790306205675</v>
      </c>
      <c r="AC114" s="51"/>
      <c r="AD114" s="12">
        <f t="shared" si="103"/>
        <v>1.1040394075778202</v>
      </c>
      <c r="AE114" s="30">
        <f t="shared" si="104"/>
        <v>63.256798470332811</v>
      </c>
      <c r="AF114" s="43">
        <f t="shared" si="150"/>
        <v>0.46226491238556511</v>
      </c>
      <c r="AG114" s="45">
        <f t="shared" si="128"/>
        <v>43117</v>
      </c>
      <c r="AH114" s="42">
        <f t="shared" si="129"/>
        <v>27</v>
      </c>
      <c r="AI114" s="45">
        <f t="shared" si="130"/>
        <v>43117</v>
      </c>
      <c r="AJ114" s="30">
        <f t="shared" si="90"/>
        <v>26.298366204342059</v>
      </c>
      <c r="AK114" s="30">
        <f t="shared" si="91"/>
        <v>-52.190408976907193</v>
      </c>
      <c r="AL114" s="42"/>
      <c r="AM114" s="42"/>
    </row>
    <row r="115" spans="15:39" x14ac:dyDescent="0.25">
      <c r="O115" s="30">
        <f t="shared" si="125"/>
        <v>43.617644162318854</v>
      </c>
      <c r="P115" s="12">
        <f t="shared" si="126"/>
        <v>-2.2242475987415791</v>
      </c>
      <c r="Q115" s="30">
        <f t="shared" si="92"/>
        <v>-127.44000000000031</v>
      </c>
      <c r="R115" s="47">
        <f t="shared" si="93"/>
        <v>-26.516487400336057</v>
      </c>
      <c r="S115" s="47">
        <f t="shared" si="94"/>
        <v>-52.024485674956175</v>
      </c>
      <c r="T115" s="47">
        <f t="shared" si="95"/>
        <v>58.392390033256056</v>
      </c>
      <c r="U115" s="12">
        <f t="shared" si="127"/>
        <v>-1.0994248597348462</v>
      </c>
      <c r="V115" s="51">
        <f t="shared" si="96"/>
        <v>-1.0994248597348462</v>
      </c>
      <c r="W115" s="47">
        <f t="shared" si="97"/>
        <v>-1.0994248597348462</v>
      </c>
      <c r="X115" s="51">
        <f t="shared" si="98"/>
        <v>5.1837604474447403</v>
      </c>
      <c r="Y115" s="51">
        <f t="shared" si="99"/>
        <v>5.1899999999999995</v>
      </c>
      <c r="Z115" s="47">
        <f t="shared" si="100"/>
        <v>26.516487400336061</v>
      </c>
      <c r="AA115" s="47">
        <f t="shared" si="101"/>
        <v>-52.024485674956175</v>
      </c>
      <c r="AB115" s="47">
        <f t="shared" si="102"/>
        <v>58.392390033256056</v>
      </c>
      <c r="AC115" s="51"/>
      <c r="AD115" s="12">
        <f t="shared" si="103"/>
        <v>1.0994248597348462</v>
      </c>
      <c r="AE115" s="30">
        <f t="shared" si="104"/>
        <v>62.992404354569203</v>
      </c>
      <c r="AF115" s="43">
        <f t="shared" si="150"/>
        <v>0.4668794602285391</v>
      </c>
      <c r="AG115" s="45">
        <f t="shared" si="128"/>
        <v>43118</v>
      </c>
      <c r="AH115" s="42">
        <f t="shared" si="129"/>
        <v>28</v>
      </c>
      <c r="AI115" s="45">
        <f t="shared" si="130"/>
        <v>43118</v>
      </c>
      <c r="AJ115" s="30">
        <f t="shared" si="90"/>
        <v>26.516487400336061</v>
      </c>
      <c r="AK115" s="30">
        <f t="shared" si="91"/>
        <v>-52.024485674956175</v>
      </c>
      <c r="AL115" s="42"/>
      <c r="AM115" s="42"/>
    </row>
    <row r="116" spans="15:39" x14ac:dyDescent="0.25">
      <c r="O116" s="30">
        <f t="shared" si="125"/>
        <v>43.617644162318854</v>
      </c>
      <c r="P116" s="12">
        <f t="shared" si="126"/>
        <v>-2.2305307840487587</v>
      </c>
      <c r="Q116" s="30">
        <f t="shared" si="92"/>
        <v>-127.80000000000031</v>
      </c>
      <c r="R116" s="47">
        <f t="shared" si="93"/>
        <v>-26.733561770810987</v>
      </c>
      <c r="S116" s="47">
        <f t="shared" si="94"/>
        <v>-51.85719516131271</v>
      </c>
      <c r="T116" s="47">
        <f t="shared" si="95"/>
        <v>58.34254035394963</v>
      </c>
      <c r="U116" s="12">
        <f t="shared" si="127"/>
        <v>-1.0948078061587088</v>
      </c>
      <c r="V116" s="51">
        <f t="shared" si="96"/>
        <v>-1.0948078061587088</v>
      </c>
      <c r="W116" s="47">
        <f t="shared" si="97"/>
        <v>-1.0948078061587088</v>
      </c>
      <c r="X116" s="51">
        <f t="shared" si="98"/>
        <v>5.1883775010208772</v>
      </c>
      <c r="Y116" s="51">
        <f t="shared" si="99"/>
        <v>5.1899999999999995</v>
      </c>
      <c r="Z116" s="47">
        <f t="shared" si="100"/>
        <v>26.733561770810983</v>
      </c>
      <c r="AA116" s="47">
        <f t="shared" si="101"/>
        <v>-51.85719516131271</v>
      </c>
      <c r="AB116" s="47">
        <f t="shared" si="102"/>
        <v>58.34254035394963</v>
      </c>
      <c r="AC116" s="51"/>
      <c r="AD116" s="12">
        <f t="shared" si="103"/>
        <v>1.0948078061587088</v>
      </c>
      <c r="AE116" s="30">
        <f t="shared" si="104"/>
        <v>62.727866670870746</v>
      </c>
      <c r="AF116" s="43">
        <f t="shared" si="150"/>
        <v>0.4714965138046765</v>
      </c>
      <c r="AG116" s="45">
        <f t="shared" si="128"/>
        <v>43118</v>
      </c>
      <c r="AH116" s="42">
        <f t="shared" si="129"/>
        <v>28</v>
      </c>
      <c r="AI116" s="45">
        <f t="shared" si="130"/>
        <v>43118</v>
      </c>
      <c r="AJ116" s="30">
        <f t="shared" si="90"/>
        <v>26.733561770810983</v>
      </c>
      <c r="AK116" s="30">
        <f t="shared" si="91"/>
        <v>-51.85719516131271</v>
      </c>
      <c r="AL116" s="42"/>
      <c r="AM116" s="42"/>
    </row>
    <row r="117" spans="15:39" x14ac:dyDescent="0.25">
      <c r="O117" s="30">
        <f t="shared" si="125"/>
        <v>43.617644162318854</v>
      </c>
      <c r="P117" s="12">
        <f t="shared" si="126"/>
        <v>-2.2368139693559383</v>
      </c>
      <c r="Q117" s="30">
        <f t="shared" si="92"/>
        <v>-128.16000000000031</v>
      </c>
      <c r="R117" s="47">
        <f t="shared" si="93"/>
        <v>-26.9495807460424</v>
      </c>
      <c r="S117" s="47">
        <f t="shared" si="94"/>
        <v>-51.688544040319833</v>
      </c>
      <c r="T117" s="47">
        <f t="shared" si="95"/>
        <v>58.292242085851711</v>
      </c>
      <c r="U117" s="12">
        <f t="shared" si="127"/>
        <v>-1.0901882176913902</v>
      </c>
      <c r="V117" s="51">
        <f t="shared" si="96"/>
        <v>-1.0901882176913902</v>
      </c>
      <c r="W117" s="47">
        <f t="shared" si="97"/>
        <v>-1.0901882176913902</v>
      </c>
      <c r="X117" s="51">
        <f t="shared" si="98"/>
        <v>5.1929970894881965</v>
      </c>
      <c r="Y117" s="51">
        <f t="shared" si="99"/>
        <v>5.2</v>
      </c>
      <c r="Z117" s="47">
        <f t="shared" si="100"/>
        <v>26.949580746042404</v>
      </c>
      <c r="AA117" s="47">
        <f t="shared" si="101"/>
        <v>-51.688544040319826</v>
      </c>
      <c r="AB117" s="47">
        <f t="shared" si="102"/>
        <v>58.292242085851711</v>
      </c>
      <c r="AC117" s="51"/>
      <c r="AD117" s="12">
        <f t="shared" si="103"/>
        <v>1.0901882176913902</v>
      </c>
      <c r="AE117" s="30">
        <f t="shared" si="104"/>
        <v>62.463183748606092</v>
      </c>
      <c r="AF117" s="43">
        <f t="shared" si="150"/>
        <v>0.47611610227199508</v>
      </c>
      <c r="AG117" s="45">
        <f t="shared" si="128"/>
        <v>43118</v>
      </c>
      <c r="AH117" s="42">
        <f t="shared" si="129"/>
        <v>28</v>
      </c>
      <c r="AI117" s="45">
        <f t="shared" si="130"/>
        <v>43118</v>
      </c>
      <c r="AJ117" s="30">
        <f t="shared" si="90"/>
        <v>26.949580746042404</v>
      </c>
      <c r="AK117" s="30">
        <f t="shared" si="91"/>
        <v>-51.688544040319826</v>
      </c>
      <c r="AL117" s="42"/>
      <c r="AM117" s="42"/>
    </row>
    <row r="118" spans="15:39" x14ac:dyDescent="0.25">
      <c r="O118" s="30">
        <f t="shared" si="125"/>
        <v>43.617644162318854</v>
      </c>
      <c r="P118" s="12">
        <f t="shared" si="126"/>
        <v>-2.243097154663118</v>
      </c>
      <c r="Q118" s="30">
        <f t="shared" si="92"/>
        <v>-128.52000000000032</v>
      </c>
      <c r="R118" s="47">
        <f t="shared" si="93"/>
        <v>-27.164535797971027</v>
      </c>
      <c r="S118" s="47">
        <f t="shared" si="94"/>
        <v>-51.518538970035024</v>
      </c>
      <c r="T118" s="47">
        <f t="shared" si="95"/>
        <v>58.241496055014473</v>
      </c>
      <c r="U118" s="12">
        <f t="shared" si="127"/>
        <v>-1.0855660650186518</v>
      </c>
      <c r="V118" s="51">
        <f t="shared" si="96"/>
        <v>-1.0855660650186518</v>
      </c>
      <c r="W118" s="47">
        <f t="shared" si="97"/>
        <v>-1.0855660650186518</v>
      </c>
      <c r="X118" s="51">
        <f t="shared" si="98"/>
        <v>5.1976192421609344</v>
      </c>
      <c r="Y118" s="51">
        <f t="shared" si="99"/>
        <v>5.2</v>
      </c>
      <c r="Z118" s="47">
        <f t="shared" si="100"/>
        <v>27.164535797971027</v>
      </c>
      <c r="AA118" s="47">
        <f t="shared" si="101"/>
        <v>-51.518538970035017</v>
      </c>
      <c r="AB118" s="47">
        <f t="shared" si="102"/>
        <v>58.241496055014473</v>
      </c>
      <c r="AC118" s="51"/>
      <c r="AD118" s="12">
        <f t="shared" si="103"/>
        <v>1.0855660650186518</v>
      </c>
      <c r="AE118" s="30">
        <f t="shared" si="104"/>
        <v>62.19835390819307</v>
      </c>
      <c r="AF118" s="43">
        <f t="shared" si="150"/>
        <v>0.48073825494473343</v>
      </c>
      <c r="AG118" s="45">
        <f t="shared" si="128"/>
        <v>43118</v>
      </c>
      <c r="AH118" s="42">
        <f t="shared" si="129"/>
        <v>28</v>
      </c>
      <c r="AI118" s="45">
        <f t="shared" si="130"/>
        <v>43118</v>
      </c>
      <c r="AJ118" s="30">
        <f t="shared" si="90"/>
        <v>27.164535797971027</v>
      </c>
      <c r="AK118" s="30">
        <f t="shared" si="91"/>
        <v>-51.518538970035017</v>
      </c>
      <c r="AL118" s="42"/>
      <c r="AM118" s="42"/>
    </row>
    <row r="119" spans="15:39" x14ac:dyDescent="0.25">
      <c r="O119" s="30">
        <f t="shared" si="125"/>
        <v>43.617644162318854</v>
      </c>
      <c r="P119" s="12">
        <f t="shared" si="126"/>
        <v>-2.2493803399702976</v>
      </c>
      <c r="Q119" s="30">
        <f t="shared" si="92"/>
        <v>-128.88000000000034</v>
      </c>
      <c r="R119" s="47">
        <f t="shared" si="93"/>
        <v>-27.378418440539491</v>
      </c>
      <c r="S119" s="47">
        <f t="shared" si="94"/>
        <v>-51.34718666196737</v>
      </c>
      <c r="T119" s="47">
        <f t="shared" si="95"/>
        <v>58.190303095998672</v>
      </c>
      <c r="U119" s="12">
        <f t="shared" si="127"/>
        <v>-1.0809413186680099</v>
      </c>
      <c r="V119" s="51">
        <f t="shared" si="96"/>
        <v>-1.0809413186680099</v>
      </c>
      <c r="W119" s="47">
        <f t="shared" si="97"/>
        <v>-1.0809413186680099</v>
      </c>
      <c r="X119" s="51">
        <f t="shared" si="98"/>
        <v>5.2022439885115759</v>
      </c>
      <c r="Y119" s="51">
        <f t="shared" si="99"/>
        <v>5.21</v>
      </c>
      <c r="Z119" s="47">
        <f t="shared" si="100"/>
        <v>27.378418440539491</v>
      </c>
      <c r="AA119" s="47">
        <f t="shared" si="101"/>
        <v>-51.347186661967363</v>
      </c>
      <c r="AB119" s="47">
        <f t="shared" si="102"/>
        <v>58.190303095998665</v>
      </c>
      <c r="AC119" s="51"/>
      <c r="AD119" s="12">
        <f t="shared" si="103"/>
        <v>1.0809413186680099</v>
      </c>
      <c r="AE119" s="30">
        <f t="shared" si="104"/>
        <v>61.933375460982752</v>
      </c>
      <c r="AF119" s="43">
        <f t="shared" si="150"/>
        <v>0.48536300129537535</v>
      </c>
      <c r="AG119" s="45">
        <f t="shared" si="128"/>
        <v>43119</v>
      </c>
      <c r="AH119" s="42">
        <f t="shared" si="129"/>
        <v>29</v>
      </c>
      <c r="AI119" s="45">
        <f t="shared" si="130"/>
        <v>43119</v>
      </c>
      <c r="AJ119" s="30">
        <f t="shared" si="90"/>
        <v>27.378418440539491</v>
      </c>
      <c r="AK119" s="30">
        <f t="shared" si="91"/>
        <v>-51.347186661967363</v>
      </c>
      <c r="AL119" s="42"/>
      <c r="AM119" s="42"/>
    </row>
    <row r="120" spans="15:39" x14ac:dyDescent="0.25">
      <c r="O120" s="30">
        <f t="shared" si="125"/>
        <v>43.617644162318854</v>
      </c>
      <c r="P120" s="12">
        <f t="shared" si="126"/>
        <v>-2.2556635252774773</v>
      </c>
      <c r="Q120" s="30">
        <f t="shared" si="92"/>
        <v>-129.24000000000032</v>
      </c>
      <c r="R120" s="47">
        <f t="shared" si="93"/>
        <v>-27.591220230027279</v>
      </c>
      <c r="S120" s="47">
        <f t="shared" si="94"/>
        <v>-51.174493880812577</v>
      </c>
      <c r="T120" s="47">
        <f t="shared" si="95"/>
        <v>58.138664051895709</v>
      </c>
      <c r="U120" s="12">
        <f t="shared" si="127"/>
        <v>-1.0763139490066984</v>
      </c>
      <c r="V120" s="51">
        <f t="shared" si="96"/>
        <v>-1.0763139490066984</v>
      </c>
      <c r="W120" s="47">
        <f t="shared" si="97"/>
        <v>-1.0763139490066984</v>
      </c>
      <c r="X120" s="51">
        <f t="shared" si="98"/>
        <v>5.2068713581728883</v>
      </c>
      <c r="Y120" s="51">
        <f t="shared" si="99"/>
        <v>5.21</v>
      </c>
      <c r="Z120" s="47">
        <f t="shared" si="100"/>
        <v>27.591220230027275</v>
      </c>
      <c r="AA120" s="47">
        <f t="shared" si="101"/>
        <v>-51.174493880812577</v>
      </c>
      <c r="AB120" s="47">
        <f t="shared" si="102"/>
        <v>58.138664051895709</v>
      </c>
      <c r="AC120" s="51"/>
      <c r="AD120" s="12">
        <f t="shared" si="103"/>
        <v>1.0763139490066984</v>
      </c>
      <c r="AE120" s="30">
        <f t="shared" si="104"/>
        <v>61.668246709142721</v>
      </c>
      <c r="AF120" s="43">
        <f t="shared" si="150"/>
        <v>0.48999037095668685</v>
      </c>
      <c r="AG120" s="45">
        <f t="shared" si="128"/>
        <v>43119</v>
      </c>
      <c r="AH120" s="42">
        <f t="shared" si="129"/>
        <v>29</v>
      </c>
      <c r="AI120" s="45">
        <f t="shared" si="130"/>
        <v>43119</v>
      </c>
      <c r="AJ120" s="30">
        <f t="shared" si="90"/>
        <v>27.591220230027275</v>
      </c>
      <c r="AK120" s="30">
        <f t="shared" si="91"/>
        <v>-51.174493880812577</v>
      </c>
      <c r="AL120" s="42"/>
      <c r="AM120" s="42"/>
    </row>
    <row r="121" spans="15:39" x14ac:dyDescent="0.25">
      <c r="O121" s="30">
        <f t="shared" si="125"/>
        <v>43.617644162318854</v>
      </c>
      <c r="P121" s="12">
        <f t="shared" si="126"/>
        <v>-2.2619467105846569</v>
      </c>
      <c r="Q121" s="30">
        <f t="shared" si="92"/>
        <v>-129.60000000000034</v>
      </c>
      <c r="R121" s="47">
        <f t="shared" si="93"/>
        <v>-27.802932765384124</v>
      </c>
      <c r="S121" s="47">
        <f t="shared" si="94"/>
        <v>-51.000467444185958</v>
      </c>
      <c r="T121" s="47">
        <f t="shared" si="95"/>
        <v>58.086579774350128</v>
      </c>
      <c r="U121" s="12">
        <f t="shared" si="127"/>
        <v>-1.0716839262396129</v>
      </c>
      <c r="V121" s="51">
        <f t="shared" si="96"/>
        <v>-1.0716839262396129</v>
      </c>
      <c r="W121" s="47">
        <f t="shared" si="97"/>
        <v>-1.0716839262396129</v>
      </c>
      <c r="X121" s="51">
        <f t="shared" si="98"/>
        <v>5.2115013809399731</v>
      </c>
      <c r="Y121" s="51">
        <f t="shared" si="99"/>
        <v>5.22</v>
      </c>
      <c r="Z121" s="47">
        <f t="shared" si="100"/>
        <v>27.802932765384121</v>
      </c>
      <c r="AA121" s="47">
        <f t="shared" si="101"/>
        <v>-51.000467444185958</v>
      </c>
      <c r="AB121" s="47">
        <f t="shared" si="102"/>
        <v>58.086579774350128</v>
      </c>
      <c r="AC121" s="51"/>
      <c r="AD121" s="12">
        <f t="shared" si="103"/>
        <v>1.0716839262396129</v>
      </c>
      <c r="AE121" s="30">
        <f t="shared" si="104"/>
        <v>61.402965945539243</v>
      </c>
      <c r="AF121" s="43">
        <f t="shared" si="150"/>
        <v>0.49462039372377231</v>
      </c>
      <c r="AG121" s="45">
        <f t="shared" si="128"/>
        <v>43119</v>
      </c>
      <c r="AH121" s="42">
        <f t="shared" si="129"/>
        <v>29</v>
      </c>
      <c r="AI121" s="45">
        <f t="shared" si="130"/>
        <v>43119</v>
      </c>
      <c r="AJ121" s="30">
        <f t="shared" si="90"/>
        <v>27.802932765384121</v>
      </c>
      <c r="AK121" s="30">
        <f t="shared" si="91"/>
        <v>-51.000467444185958</v>
      </c>
      <c r="AL121" s="42"/>
      <c r="AM121" s="42"/>
    </row>
    <row r="122" spans="15:39" x14ac:dyDescent="0.25">
      <c r="O122" s="30">
        <f t="shared" si="125"/>
        <v>43.617644162318854</v>
      </c>
      <c r="P122" s="12">
        <f t="shared" si="126"/>
        <v>-2.2682298958918365</v>
      </c>
      <c r="Q122" s="30">
        <f t="shared" si="92"/>
        <v>-129.96000000000035</v>
      </c>
      <c r="R122" s="47">
        <f t="shared" si="93"/>
        <v>-28.013547688561637</v>
      </c>
      <c r="S122" s="47">
        <f t="shared" si="94"/>
        <v>-50.825114222353243</v>
      </c>
      <c r="T122" s="47">
        <f t="shared" si="95"/>
        <v>58.034051123582358</v>
      </c>
      <c r="U122" s="12">
        <f t="shared" si="127"/>
        <v>-1.0670512204072402</v>
      </c>
      <c r="V122" s="51">
        <f t="shared" si="96"/>
        <v>-1.0670512204072402</v>
      </c>
      <c r="W122" s="47">
        <f t="shared" si="97"/>
        <v>-1.0670512204072402</v>
      </c>
      <c r="X122" s="51">
        <f t="shared" si="98"/>
        <v>5.216134086772346</v>
      </c>
      <c r="Y122" s="51">
        <f t="shared" si="99"/>
        <v>5.22</v>
      </c>
      <c r="Z122" s="47">
        <f t="shared" si="100"/>
        <v>28.013547688561633</v>
      </c>
      <c r="AA122" s="47">
        <f t="shared" si="101"/>
        <v>-50.825114222353243</v>
      </c>
      <c r="AB122" s="47">
        <f t="shared" si="102"/>
        <v>58.034051123582358</v>
      </c>
      <c r="AC122" s="51"/>
      <c r="AD122" s="12">
        <f t="shared" si="103"/>
        <v>1.0670512204072402</v>
      </c>
      <c r="AE122" s="30">
        <f t="shared" si="104"/>
        <v>61.137531453618642</v>
      </c>
      <c r="AF122" s="43">
        <f t="shared" si="150"/>
        <v>0.49925309955614505</v>
      </c>
      <c r="AG122" s="45">
        <f t="shared" si="128"/>
        <v>43120</v>
      </c>
      <c r="AH122" s="42">
        <f t="shared" si="129"/>
        <v>30</v>
      </c>
      <c r="AI122" s="45">
        <f t="shared" si="130"/>
        <v>43120</v>
      </c>
      <c r="AJ122" s="30">
        <f t="shared" si="90"/>
        <v>28.013547688561633</v>
      </c>
      <c r="AK122" s="30">
        <f t="shared" si="91"/>
        <v>-50.825114222353243</v>
      </c>
      <c r="AL122" s="42"/>
      <c r="AM122" s="42"/>
    </row>
    <row r="123" spans="15:39" x14ac:dyDescent="0.25">
      <c r="O123" s="30">
        <f t="shared" si="125"/>
        <v>43.617644162318854</v>
      </c>
      <c r="P123" s="12">
        <f t="shared" si="126"/>
        <v>-2.2745130811990162</v>
      </c>
      <c r="Q123" s="30">
        <f t="shared" si="92"/>
        <v>-130.32000000000033</v>
      </c>
      <c r="R123" s="47">
        <f t="shared" si="93"/>
        <v>-28.223056684843279</v>
      </c>
      <c r="S123" s="47">
        <f t="shared" si="94"/>
        <v>-50.648441137959388</v>
      </c>
      <c r="T123" s="47">
        <f t="shared" si="95"/>
        <v>57.981078968411872</v>
      </c>
      <c r="U123" s="12">
        <f t="shared" si="127"/>
        <v>-1.0624158013835674</v>
      </c>
      <c r="V123" s="51">
        <f t="shared" si="96"/>
        <v>-1.0624158013835674</v>
      </c>
      <c r="W123" s="47">
        <f t="shared" si="97"/>
        <v>-1.0624158013835674</v>
      </c>
      <c r="X123" s="51">
        <f t="shared" si="98"/>
        <v>5.2207695057960191</v>
      </c>
      <c r="Y123" s="51">
        <f t="shared" si="99"/>
        <v>5.2299999999999995</v>
      </c>
      <c r="Z123" s="47">
        <f t="shared" si="100"/>
        <v>28.223056684843282</v>
      </c>
      <c r="AA123" s="47">
        <f t="shared" si="101"/>
        <v>-50.648441137959381</v>
      </c>
      <c r="AB123" s="47">
        <f t="shared" si="102"/>
        <v>57.981078968411872</v>
      </c>
      <c r="AC123" s="51"/>
      <c r="AD123" s="12">
        <f t="shared" si="103"/>
        <v>1.0624158013835674</v>
      </c>
      <c r="AE123" s="30">
        <f t="shared" si="104"/>
        <v>60.871941507287545</v>
      </c>
      <c r="AF123" s="43">
        <f t="shared" si="150"/>
        <v>0.50388851857981787</v>
      </c>
      <c r="AG123" s="45">
        <f t="shared" si="128"/>
        <v>43120</v>
      </c>
      <c r="AH123" s="42">
        <f t="shared" si="129"/>
        <v>30</v>
      </c>
      <c r="AI123" s="45">
        <f t="shared" si="130"/>
        <v>43120</v>
      </c>
      <c r="AJ123" s="30">
        <f t="shared" si="90"/>
        <v>28.223056684843282</v>
      </c>
      <c r="AK123" s="30">
        <f t="shared" si="91"/>
        <v>-50.648441137959381</v>
      </c>
      <c r="AL123" s="42"/>
      <c r="AM123" s="42"/>
    </row>
    <row r="124" spans="15:39" x14ac:dyDescent="0.25">
      <c r="O124" s="30">
        <f t="shared" si="125"/>
        <v>43.617644162318854</v>
      </c>
      <c r="P124" s="12">
        <f t="shared" si="126"/>
        <v>-2.2807962665061958</v>
      </c>
      <c r="Q124" s="30">
        <f t="shared" si="92"/>
        <v>-130.68000000000035</v>
      </c>
      <c r="R124" s="47">
        <f t="shared" si="93"/>
        <v>-28.431451483172623</v>
      </c>
      <c r="S124" s="47">
        <f t="shared" si="94"/>
        <v>-50.47045516575524</v>
      </c>
      <c r="T124" s="47">
        <f t="shared" si="95"/>
        <v>57.927664186280708</v>
      </c>
      <c r="U124" s="12">
        <f t="shared" si="127"/>
        <v>-1.0577776388739775</v>
      </c>
      <c r="V124" s="51">
        <f t="shared" si="96"/>
        <v>-1.0577776388739775</v>
      </c>
      <c r="W124" s="47">
        <f t="shared" si="97"/>
        <v>-1.0577776388739775</v>
      </c>
      <c r="X124" s="51">
        <f t="shared" si="98"/>
        <v>5.2254076683056088</v>
      </c>
      <c r="Y124" s="51">
        <f t="shared" si="99"/>
        <v>5.2299999999999995</v>
      </c>
      <c r="Z124" s="47">
        <f t="shared" si="100"/>
        <v>28.431451483172623</v>
      </c>
      <c r="AA124" s="47">
        <f t="shared" si="101"/>
        <v>-50.47045516575524</v>
      </c>
      <c r="AB124" s="47">
        <f t="shared" si="102"/>
        <v>57.927664186280708</v>
      </c>
      <c r="AC124" s="51"/>
      <c r="AD124" s="12">
        <f t="shared" si="103"/>
        <v>1.0577776388739775</v>
      </c>
      <c r="AE124" s="30">
        <f t="shared" si="104"/>
        <v>60.606194370792231</v>
      </c>
      <c r="AF124" s="43">
        <f t="shared" si="150"/>
        <v>0.50852668108940779</v>
      </c>
      <c r="AG124" s="45">
        <f t="shared" si="128"/>
        <v>43120</v>
      </c>
      <c r="AH124" s="42">
        <f t="shared" si="129"/>
        <v>30</v>
      </c>
      <c r="AI124" s="45">
        <f t="shared" si="130"/>
        <v>43120</v>
      </c>
      <c r="AJ124" s="30">
        <f t="shared" si="90"/>
        <v>28.431451483172623</v>
      </c>
      <c r="AK124" s="30">
        <f t="shared" si="91"/>
        <v>-50.47045516575524</v>
      </c>
      <c r="AL124" s="42"/>
      <c r="AM124" s="42"/>
    </row>
    <row r="125" spans="15:39" x14ac:dyDescent="0.25">
      <c r="O125" s="30">
        <f t="shared" si="125"/>
        <v>43.617644162318854</v>
      </c>
      <c r="P125" s="12">
        <f t="shared" si="126"/>
        <v>-2.2870794518133755</v>
      </c>
      <c r="Q125" s="30">
        <f t="shared" si="92"/>
        <v>-131.04000000000036</v>
      </c>
      <c r="R125" s="47">
        <f t="shared" si="93"/>
        <v>-28.638723856479849</v>
      </c>
      <c r="S125" s="47">
        <f t="shared" si="94"/>
        <v>-50.291163332322228</v>
      </c>
      <c r="T125" s="47">
        <f t="shared" si="95"/>
        <v>57.873807663277347</v>
      </c>
      <c r="U125" s="12">
        <f t="shared" si="127"/>
        <v>-1.0531367024131244</v>
      </c>
      <c r="V125" s="51">
        <f t="shared" si="96"/>
        <v>-1.0531367024131244</v>
      </c>
      <c r="W125" s="47">
        <f t="shared" si="97"/>
        <v>-1.0531367024131244</v>
      </c>
      <c r="X125" s="51">
        <f t="shared" si="98"/>
        <v>5.2300486047664618</v>
      </c>
      <c r="Y125" s="51">
        <f t="shared" si="99"/>
        <v>5.24</v>
      </c>
      <c r="Z125" s="47">
        <f t="shared" si="100"/>
        <v>28.638723856479853</v>
      </c>
      <c r="AA125" s="47">
        <f t="shared" si="101"/>
        <v>-50.29116333232222</v>
      </c>
      <c r="AB125" s="47">
        <f t="shared" si="102"/>
        <v>57.873807663277347</v>
      </c>
      <c r="AC125" s="51"/>
      <c r="AD125" s="12">
        <f t="shared" si="103"/>
        <v>1.0531367024131244</v>
      </c>
      <c r="AE125" s="30">
        <f t="shared" si="104"/>
        <v>60.340288298596967</v>
      </c>
      <c r="AF125" s="43">
        <f t="shared" si="150"/>
        <v>0.51316761755026086</v>
      </c>
      <c r="AG125" s="45">
        <f t="shared" si="128"/>
        <v>43120</v>
      </c>
      <c r="AH125" s="42">
        <f t="shared" si="129"/>
        <v>30</v>
      </c>
      <c r="AI125" s="45">
        <f t="shared" si="130"/>
        <v>43120</v>
      </c>
      <c r="AJ125" s="30">
        <f t="shared" si="90"/>
        <v>28.638723856479853</v>
      </c>
      <c r="AK125" s="30">
        <f t="shared" si="91"/>
        <v>-50.29116333232222</v>
      </c>
      <c r="AL125" s="42"/>
      <c r="AM125" s="42"/>
    </row>
    <row r="126" spans="15:39" x14ac:dyDescent="0.25">
      <c r="O126" s="30">
        <f t="shared" si="125"/>
        <v>43.617644162318854</v>
      </c>
      <c r="P126" s="12">
        <f t="shared" si="126"/>
        <v>-2.2933626371205551</v>
      </c>
      <c r="Q126" s="30">
        <f t="shared" si="92"/>
        <v>-131.40000000000035</v>
      </c>
      <c r="R126" s="47">
        <f t="shared" si="93"/>
        <v>-28.844865622006573</v>
      </c>
      <c r="S126" s="47">
        <f t="shared" si="94"/>
        <v>-50.110572715794937</v>
      </c>
      <c r="T126" s="47">
        <f t="shared" si="95"/>
        <v>57.819510294160992</v>
      </c>
      <c r="U126" s="12">
        <f t="shared" si="127"/>
        <v>-1.0484929613627927</v>
      </c>
      <c r="V126" s="51">
        <f t="shared" si="96"/>
        <v>-1.0484929613627927</v>
      </c>
      <c r="W126" s="47">
        <f t="shared" si="97"/>
        <v>-1.0484929613627927</v>
      </c>
      <c r="X126" s="51">
        <f t="shared" si="98"/>
        <v>5.2346923458167938</v>
      </c>
      <c r="Y126" s="51">
        <f t="shared" si="99"/>
        <v>5.24</v>
      </c>
      <c r="Z126" s="47">
        <f t="shared" si="100"/>
        <v>28.844865622006576</v>
      </c>
      <c r="AA126" s="47">
        <f t="shared" si="101"/>
        <v>-50.110572715794937</v>
      </c>
      <c r="AB126" s="47">
        <f t="shared" si="102"/>
        <v>57.819510294160992</v>
      </c>
      <c r="AC126" s="51"/>
      <c r="AD126" s="12">
        <f t="shared" si="103"/>
        <v>1.0484929613627927</v>
      </c>
      <c r="AE126" s="30">
        <f t="shared" si="104"/>
        <v>60.074221535261309</v>
      </c>
      <c r="AF126" s="43">
        <f t="shared" si="150"/>
        <v>0.51781135860059258</v>
      </c>
      <c r="AG126" s="45">
        <f t="shared" si="128"/>
        <v>43121</v>
      </c>
      <c r="AH126" s="42">
        <f t="shared" si="129"/>
        <v>31</v>
      </c>
      <c r="AI126" s="45">
        <f t="shared" si="130"/>
        <v>43121</v>
      </c>
      <c r="AJ126" s="30">
        <f t="shared" si="90"/>
        <v>28.844865622006576</v>
      </c>
      <c r="AK126" s="30">
        <f t="shared" si="91"/>
        <v>-50.110572715794937</v>
      </c>
      <c r="AL126" s="42"/>
      <c r="AM126" s="42"/>
    </row>
    <row r="127" spans="15:39" x14ac:dyDescent="0.25">
      <c r="O127" s="30">
        <f t="shared" si="125"/>
        <v>43.617644162318854</v>
      </c>
      <c r="P127" s="12">
        <f t="shared" si="126"/>
        <v>-2.2996458224277347</v>
      </c>
      <c r="Q127" s="30">
        <f t="shared" si="92"/>
        <v>-131.76000000000036</v>
      </c>
      <c r="R127" s="47">
        <f t="shared" si="93"/>
        <v>-29.049868641628866</v>
      </c>
      <c r="S127" s="47">
        <f t="shared" si="94"/>
        <v>-49.928690445581687</v>
      </c>
      <c r="T127" s="47">
        <f t="shared" si="95"/>
        <v>57.764772982386177</v>
      </c>
      <c r="U127" s="12">
        <f t="shared" si="127"/>
        <v>-1.0438463849097375</v>
      </c>
      <c r="V127" s="51">
        <f t="shared" si="96"/>
        <v>-1.0438463849097375</v>
      </c>
      <c r="W127" s="47">
        <f t="shared" si="97"/>
        <v>-1.0438463849097375</v>
      </c>
      <c r="X127" s="51">
        <f t="shared" si="98"/>
        <v>5.239338922269849</v>
      </c>
      <c r="Y127" s="51">
        <f t="shared" si="99"/>
        <v>5.24</v>
      </c>
      <c r="Z127" s="47">
        <f t="shared" si="100"/>
        <v>29.049868641628866</v>
      </c>
      <c r="AA127" s="47">
        <f t="shared" si="101"/>
        <v>-49.928690445581687</v>
      </c>
      <c r="AB127" s="47">
        <f t="shared" si="102"/>
        <v>57.764772982386177</v>
      </c>
      <c r="AC127" s="51"/>
      <c r="AD127" s="12">
        <f t="shared" si="103"/>
        <v>1.0438463849097375</v>
      </c>
      <c r="AE127" s="30">
        <f t="shared" si="104"/>
        <v>59.807992315316376</v>
      </c>
      <c r="AF127" s="43">
        <f t="shared" si="150"/>
        <v>0.52245793505364779</v>
      </c>
      <c r="AG127" s="45">
        <f t="shared" si="128"/>
        <v>43121</v>
      </c>
      <c r="AH127" s="42">
        <f t="shared" si="129"/>
        <v>31</v>
      </c>
      <c r="AI127" s="45">
        <f t="shared" si="130"/>
        <v>43121</v>
      </c>
      <c r="AJ127" s="30">
        <f t="shared" si="90"/>
        <v>29.049868641628866</v>
      </c>
      <c r="AK127" s="30">
        <f t="shared" si="91"/>
        <v>-49.928690445581687</v>
      </c>
      <c r="AL127" s="42"/>
      <c r="AM127" s="42"/>
    </row>
    <row r="128" spans="15:39" x14ac:dyDescent="0.25">
      <c r="O128" s="30">
        <f t="shared" si="125"/>
        <v>43.617644162318854</v>
      </c>
      <c r="P128" s="12">
        <f t="shared" si="126"/>
        <v>-2.3059290077349144</v>
      </c>
      <c r="Q128" s="30">
        <f t="shared" si="92"/>
        <v>-132.12000000000035</v>
      </c>
      <c r="R128" s="47">
        <f t="shared" si="93"/>
        <v>-29.253724822178519</v>
      </c>
      <c r="S128" s="47">
        <f t="shared" si="94"/>
        <v>-49.745523702083069</v>
      </c>
      <c r="T128" s="47">
        <f t="shared" si="95"/>
        <v>57.70959664012782</v>
      </c>
      <c r="U128" s="12">
        <f t="shared" si="127"/>
        <v>-1.0391969420635081</v>
      </c>
      <c r="V128" s="51">
        <f t="shared" si="96"/>
        <v>-1.0391969420635081</v>
      </c>
      <c r="W128" s="47">
        <f t="shared" si="97"/>
        <v>-1.0391969420635081</v>
      </c>
      <c r="X128" s="51">
        <f t="shared" si="98"/>
        <v>5.2439883651160777</v>
      </c>
      <c r="Y128" s="51">
        <f t="shared" si="99"/>
        <v>5.25</v>
      </c>
      <c r="Z128" s="47">
        <f t="shared" si="100"/>
        <v>29.253724822178512</v>
      </c>
      <c r="AA128" s="47">
        <f t="shared" si="101"/>
        <v>-49.745523702083077</v>
      </c>
      <c r="AB128" s="47">
        <f t="shared" si="102"/>
        <v>57.70959664012782</v>
      </c>
      <c r="AC128" s="51"/>
      <c r="AD128" s="12">
        <f t="shared" si="103"/>
        <v>1.0391969420635081</v>
      </c>
      <c r="AE128" s="30">
        <f t="shared" si="104"/>
        <v>59.541598863140145</v>
      </c>
      <c r="AF128" s="43">
        <f t="shared" si="150"/>
        <v>0.52710737789987716</v>
      </c>
      <c r="AG128" s="45">
        <f t="shared" si="128"/>
        <v>43121</v>
      </c>
      <c r="AH128" s="42">
        <f t="shared" si="129"/>
        <v>31</v>
      </c>
      <c r="AI128" s="45">
        <f t="shared" si="130"/>
        <v>43121</v>
      </c>
      <c r="AJ128" s="30">
        <f t="shared" si="90"/>
        <v>29.253724822178512</v>
      </c>
      <c r="AK128" s="30">
        <f t="shared" si="91"/>
        <v>-49.745523702083077</v>
      </c>
      <c r="AL128" s="42"/>
      <c r="AM128" s="42"/>
    </row>
    <row r="129" spans="15:39" x14ac:dyDescent="0.25">
      <c r="O129" s="30">
        <f t="shared" si="125"/>
        <v>43.617644162318854</v>
      </c>
      <c r="P129" s="12">
        <f t="shared" si="126"/>
        <v>-2.312212193042094</v>
      </c>
      <c r="Q129" s="30">
        <f t="shared" si="92"/>
        <v>-132.48000000000036</v>
      </c>
      <c r="R129" s="47">
        <f t="shared" si="93"/>
        <v>-29.4564261157626</v>
      </c>
      <c r="S129" s="47">
        <f t="shared" si="94"/>
        <v>-49.561079716408493</v>
      </c>
      <c r="T129" s="47">
        <f t="shared" si="95"/>
        <v>57.653982188306628</v>
      </c>
      <c r="U129" s="12">
        <f t="shared" si="127"/>
        <v>-1.034544601654251</v>
      </c>
      <c r="V129" s="51">
        <f t="shared" si="96"/>
        <v>-1.034544601654251</v>
      </c>
      <c r="W129" s="47">
        <f t="shared" si="97"/>
        <v>-1.034544601654251</v>
      </c>
      <c r="X129" s="51">
        <f t="shared" si="98"/>
        <v>5.248640705525335</v>
      </c>
      <c r="Y129" s="51">
        <f t="shared" si="99"/>
        <v>5.25</v>
      </c>
      <c r="Z129" s="47">
        <f t="shared" si="100"/>
        <v>29.456426115762604</v>
      </c>
      <c r="AA129" s="47">
        <f t="shared" si="101"/>
        <v>-49.561079716408493</v>
      </c>
      <c r="AB129" s="47">
        <f t="shared" si="102"/>
        <v>57.653982188306635</v>
      </c>
      <c r="AC129" s="51"/>
      <c r="AD129" s="12">
        <f t="shared" si="103"/>
        <v>1.034544601654251</v>
      </c>
      <c r="AE129" s="30">
        <f t="shared" si="104"/>
        <v>59.275039392831552</v>
      </c>
      <c r="AF129" s="43">
        <f t="shared" si="150"/>
        <v>0.53175971830913427</v>
      </c>
      <c r="AG129" s="45">
        <f t="shared" si="128"/>
        <v>43121</v>
      </c>
      <c r="AH129" s="42">
        <f t="shared" si="129"/>
        <v>31</v>
      </c>
      <c r="AI129" s="45">
        <f t="shared" si="130"/>
        <v>43121</v>
      </c>
      <c r="AJ129" s="30">
        <f t="shared" si="90"/>
        <v>29.456426115762604</v>
      </c>
      <c r="AK129" s="30">
        <f t="shared" si="91"/>
        <v>-49.561079716408493</v>
      </c>
      <c r="AL129" s="42"/>
      <c r="AM129" s="42"/>
    </row>
    <row r="130" spans="15:39" x14ac:dyDescent="0.25">
      <c r="O130" s="30">
        <f t="shared" si="125"/>
        <v>43.617644162318854</v>
      </c>
      <c r="P130" s="12">
        <f t="shared" si="126"/>
        <v>-2.3184953783492737</v>
      </c>
      <c r="Q130" s="30">
        <f t="shared" si="92"/>
        <v>-132.84000000000034</v>
      </c>
      <c r="R130" s="47">
        <f t="shared" si="93"/>
        <v>-29.657964520081109</v>
      </c>
      <c r="S130" s="47">
        <f t="shared" si="94"/>
        <v>-49.375365770090696</v>
      </c>
      <c r="T130" s="47">
        <f t="shared" si="95"/>
        <v>57.597930556614912</v>
      </c>
      <c r="U130" s="12">
        <f t="shared" si="127"/>
        <v>-1.0298893323304978</v>
      </c>
      <c r="V130" s="51">
        <f t="shared" si="96"/>
        <v>-1.0298893323304978</v>
      </c>
      <c r="W130" s="47">
        <f t="shared" si="97"/>
        <v>-1.0298893323304978</v>
      </c>
      <c r="X130" s="51">
        <f t="shared" si="98"/>
        <v>5.2532959748490882</v>
      </c>
      <c r="Y130" s="51">
        <f t="shared" si="99"/>
        <v>5.26</v>
      </c>
      <c r="Z130" s="47">
        <f t="shared" si="100"/>
        <v>29.657964520081112</v>
      </c>
      <c r="AA130" s="47">
        <f t="shared" si="101"/>
        <v>-49.375365770090688</v>
      </c>
      <c r="AB130" s="47">
        <f t="shared" si="102"/>
        <v>57.597930556614905</v>
      </c>
      <c r="AC130" s="51"/>
      <c r="AD130" s="12">
        <f t="shared" si="103"/>
        <v>1.0298893323304978</v>
      </c>
      <c r="AE130" s="30">
        <f t="shared" si="104"/>
        <v>59.008312108083771</v>
      </c>
      <c r="AF130" s="43">
        <f t="shared" si="150"/>
        <v>0.53641498763288742</v>
      </c>
      <c r="AG130" s="45">
        <f t="shared" si="128"/>
        <v>43122</v>
      </c>
      <c r="AH130" s="42">
        <f t="shared" si="129"/>
        <v>32</v>
      </c>
      <c r="AI130" s="45">
        <f t="shared" si="130"/>
        <v>43122</v>
      </c>
      <c r="AJ130" s="30">
        <f t="shared" si="90"/>
        <v>29.657964520081112</v>
      </c>
      <c r="AK130" s="30">
        <f t="shared" si="91"/>
        <v>-49.375365770090688</v>
      </c>
      <c r="AL130" s="42"/>
      <c r="AM130" s="42"/>
    </row>
    <row r="131" spans="15:39" x14ac:dyDescent="0.25">
      <c r="O131" s="30">
        <f t="shared" si="125"/>
        <v>43.617644162318854</v>
      </c>
      <c r="P131" s="12">
        <f t="shared" si="126"/>
        <v>-2.3247785636564533</v>
      </c>
      <c r="Q131" s="30">
        <f t="shared" si="92"/>
        <v>-133.20000000000039</v>
      </c>
      <c r="R131" s="47">
        <f t="shared" si="93"/>
        <v>-29.858332078742933</v>
      </c>
      <c r="S131" s="47">
        <f t="shared" si="94"/>
        <v>-49.188389194798276</v>
      </c>
      <c r="T131" s="47">
        <f t="shared" si="95"/>
        <v>57.541442683542762</v>
      </c>
      <c r="U131" s="12">
        <f t="shared" si="127"/>
        <v>-1.0252311025569301</v>
      </c>
      <c r="V131" s="51">
        <f t="shared" si="96"/>
        <v>-1.0252311025569301</v>
      </c>
      <c r="W131" s="47">
        <f t="shared" si="97"/>
        <v>-1.0252311025569301</v>
      </c>
      <c r="X131" s="51">
        <f t="shared" si="98"/>
        <v>5.2579542046226564</v>
      </c>
      <c r="Y131" s="51">
        <f t="shared" si="99"/>
        <v>5.26</v>
      </c>
      <c r="Z131" s="47">
        <f t="shared" si="100"/>
        <v>29.85833207874294</v>
      </c>
      <c r="AA131" s="47">
        <f t="shared" si="101"/>
        <v>-49.188389194798269</v>
      </c>
      <c r="AB131" s="47">
        <f t="shared" si="102"/>
        <v>57.541442683542762</v>
      </c>
      <c r="AC131" s="51"/>
      <c r="AD131" s="12">
        <f t="shared" si="103"/>
        <v>1.0252311025569301</v>
      </c>
      <c r="AE131" s="30">
        <f t="shared" si="104"/>
        <v>58.741415202056153</v>
      </c>
      <c r="AF131" s="43">
        <f t="shared" si="150"/>
        <v>0.5410732174064552</v>
      </c>
      <c r="AG131" s="45">
        <f t="shared" si="128"/>
        <v>43122</v>
      </c>
      <c r="AH131" s="42">
        <f t="shared" si="129"/>
        <v>32</v>
      </c>
      <c r="AI131" s="45">
        <f t="shared" si="130"/>
        <v>43122</v>
      </c>
      <c r="AJ131" s="30">
        <f t="shared" si="90"/>
        <v>29.85833207874294</v>
      </c>
      <c r="AK131" s="30">
        <f t="shared" si="91"/>
        <v>-49.188389194798269</v>
      </c>
      <c r="AL131" s="42"/>
      <c r="AM131" s="42"/>
    </row>
    <row r="132" spans="15:39" x14ac:dyDescent="0.25">
      <c r="O132" s="30">
        <f t="shared" si="125"/>
        <v>43.617644162318854</v>
      </c>
      <c r="P132" s="12">
        <f t="shared" si="126"/>
        <v>-2.3310617489636329</v>
      </c>
      <c r="Q132" s="30">
        <f t="shared" si="92"/>
        <v>-133.56000000000037</v>
      </c>
      <c r="R132" s="47">
        <f t="shared" si="93"/>
        <v>-30.057520881579944</v>
      </c>
      <c r="S132" s="47">
        <f t="shared" si="94"/>
        <v>-49.000157372046274</v>
      </c>
      <c r="T132" s="47">
        <f t="shared" si="95"/>
        <v>57.484519516404724</v>
      </c>
      <c r="U132" s="12">
        <f t="shared" si="127"/>
        <v>-1.0205698806121288</v>
      </c>
      <c r="V132" s="51">
        <f t="shared" si="96"/>
        <v>-1.0205698806121288</v>
      </c>
      <c r="W132" s="47">
        <f t="shared" si="97"/>
        <v>-1.0205698806121288</v>
      </c>
      <c r="X132" s="51">
        <f t="shared" si="98"/>
        <v>5.2626154265674572</v>
      </c>
      <c r="Y132" s="51">
        <f t="shared" si="99"/>
        <v>5.27</v>
      </c>
      <c r="Z132" s="47">
        <f t="shared" si="100"/>
        <v>30.057520881579947</v>
      </c>
      <c r="AA132" s="47">
        <f t="shared" si="101"/>
        <v>-49.000157372046274</v>
      </c>
      <c r="AB132" s="47">
        <f t="shared" si="102"/>
        <v>57.484519516404724</v>
      </c>
      <c r="AC132" s="51"/>
      <c r="AD132" s="12">
        <f t="shared" si="103"/>
        <v>1.0205698806121288</v>
      </c>
      <c r="AE132" s="30">
        <f t="shared" si="104"/>
        <v>58.474346857245287</v>
      </c>
      <c r="AF132" s="43">
        <f t="shared" si="150"/>
        <v>0.54573443935125643</v>
      </c>
      <c r="AG132" s="45">
        <f t="shared" si="128"/>
        <v>43122</v>
      </c>
      <c r="AH132" s="42">
        <f t="shared" si="129"/>
        <v>32</v>
      </c>
      <c r="AI132" s="45">
        <f t="shared" si="130"/>
        <v>43122</v>
      </c>
      <c r="AJ132" s="30">
        <f t="shared" si="90"/>
        <v>30.057520881579947</v>
      </c>
      <c r="AK132" s="30">
        <f t="shared" si="91"/>
        <v>-49.000157372046274</v>
      </c>
      <c r="AL132" s="42"/>
      <c r="AM132" s="42"/>
    </row>
    <row r="133" spans="15:39" x14ac:dyDescent="0.25">
      <c r="O133" s="30">
        <f t="shared" si="125"/>
        <v>43.617644162318854</v>
      </c>
      <c r="P133" s="12">
        <f t="shared" si="126"/>
        <v>-2.3373449342708126</v>
      </c>
      <c r="Q133" s="30">
        <f t="shared" si="92"/>
        <v>-133.92000000000039</v>
      </c>
      <c r="R133" s="47">
        <f t="shared" si="93"/>
        <v>-30.25552306495927</v>
      </c>
      <c r="S133" s="47">
        <f t="shared" si="94"/>
        <v>-48.81067773290475</v>
      </c>
      <c r="T133" s="47">
        <f t="shared" si="95"/>
        <v>57.427162011366761</v>
      </c>
      <c r="U133" s="12">
        <f t="shared" si="127"/>
        <v>-1.0159056345863031</v>
      </c>
      <c r="V133" s="51">
        <f t="shared" si="96"/>
        <v>-1.0159056345863031</v>
      </c>
      <c r="W133" s="47">
        <f t="shared" si="97"/>
        <v>-1.0159056345863031</v>
      </c>
      <c r="X133" s="51">
        <f t="shared" si="98"/>
        <v>5.2672796725932827</v>
      </c>
      <c r="Y133" s="51">
        <f t="shared" si="99"/>
        <v>5.27</v>
      </c>
      <c r="Z133" s="47">
        <f t="shared" si="100"/>
        <v>30.255523064959263</v>
      </c>
      <c r="AA133" s="47">
        <f t="shared" si="101"/>
        <v>-48.81067773290475</v>
      </c>
      <c r="AB133" s="47">
        <f t="shared" si="102"/>
        <v>57.427162011366761</v>
      </c>
      <c r="AC133" s="51"/>
      <c r="AD133" s="12">
        <f t="shared" si="103"/>
        <v>1.0159056345863031</v>
      </c>
      <c r="AE133" s="30">
        <f t="shared" si="104"/>
        <v>58.207105245354803</v>
      </c>
      <c r="AF133" s="43">
        <f t="shared" si="150"/>
        <v>0.55039868537708214</v>
      </c>
      <c r="AG133" s="45">
        <f t="shared" si="128"/>
        <v>43122</v>
      </c>
      <c r="AH133" s="42">
        <f t="shared" si="129"/>
        <v>32</v>
      </c>
      <c r="AI133" s="45">
        <f t="shared" si="130"/>
        <v>43122</v>
      </c>
      <c r="AJ133" s="30">
        <f t="shared" si="90"/>
        <v>30.255523064959263</v>
      </c>
      <c r="AK133" s="30">
        <f t="shared" si="91"/>
        <v>-48.81067773290475</v>
      </c>
      <c r="AL133" s="42"/>
      <c r="AM133" s="42"/>
    </row>
    <row r="134" spans="15:39" x14ac:dyDescent="0.25">
      <c r="O134" s="30">
        <f t="shared" si="125"/>
        <v>43.617644162318854</v>
      </c>
      <c r="P134" s="12">
        <f t="shared" si="126"/>
        <v>-2.3436281195779922</v>
      </c>
      <c r="Q134" s="30">
        <f t="shared" si="92"/>
        <v>-134.28000000000037</v>
      </c>
      <c r="R134" s="47">
        <f t="shared" si="93"/>
        <v>-30.452330812093741</v>
      </c>
      <c r="S134" s="47">
        <f t="shared" si="94"/>
        <v>-48.619957757705407</v>
      </c>
      <c r="T134" s="47">
        <f t="shared" si="95"/>
        <v>57.369371133473756</v>
      </c>
      <c r="U134" s="12">
        <f t="shared" si="127"/>
        <v>-1.0112383323789986</v>
      </c>
      <c r="V134" s="51">
        <f t="shared" si="96"/>
        <v>-1.0112383323789986</v>
      </c>
      <c r="W134" s="47">
        <f t="shared" si="97"/>
        <v>-1.0112383323789986</v>
      </c>
      <c r="X134" s="51">
        <f t="shared" si="98"/>
        <v>5.2719469748005876</v>
      </c>
      <c r="Y134" s="51">
        <f t="shared" si="99"/>
        <v>5.2799999999999994</v>
      </c>
      <c r="Z134" s="47">
        <f t="shared" si="100"/>
        <v>30.452330812093745</v>
      </c>
      <c r="AA134" s="47">
        <f t="shared" si="101"/>
        <v>-48.6199577577054</v>
      </c>
      <c r="AB134" s="47">
        <f t="shared" si="102"/>
        <v>57.369371133473756</v>
      </c>
      <c r="AC134" s="51"/>
      <c r="AD134" s="12">
        <f t="shared" si="103"/>
        <v>1.0112383323789986</v>
      </c>
      <c r="AE134" s="30">
        <f t="shared" si="104"/>
        <v>57.939688527164158</v>
      </c>
      <c r="AF134" s="43">
        <f t="shared" si="150"/>
        <v>0.55506598758438663</v>
      </c>
      <c r="AG134" s="45">
        <f t="shared" si="128"/>
        <v>43123</v>
      </c>
      <c r="AH134" s="42">
        <f t="shared" si="129"/>
        <v>33</v>
      </c>
      <c r="AI134" s="45">
        <f t="shared" si="130"/>
        <v>43123</v>
      </c>
      <c r="AJ134" s="30">
        <f t="shared" si="90"/>
        <v>30.452330812093745</v>
      </c>
      <c r="AK134" s="30">
        <f t="shared" si="91"/>
        <v>-48.6199577577054</v>
      </c>
      <c r="AL134" s="42"/>
      <c r="AM134" s="42"/>
    </row>
    <row r="135" spans="15:39" x14ac:dyDescent="0.25">
      <c r="O135" s="30">
        <f t="shared" si="125"/>
        <v>43.617644162318854</v>
      </c>
      <c r="P135" s="12">
        <f t="shared" si="126"/>
        <v>-2.3499113048851719</v>
      </c>
      <c r="Q135" s="30">
        <f t="shared" si="92"/>
        <v>-134.64000000000038</v>
      </c>
      <c r="R135" s="47">
        <f t="shared" si="93"/>
        <v>-30.647936353350495</v>
      </c>
      <c r="S135" s="47">
        <f t="shared" si="94"/>
        <v>-48.428004975746319</v>
      </c>
      <c r="T135" s="47">
        <f t="shared" si="95"/>
        <v>57.311147856677351</v>
      </c>
      <c r="U135" s="12">
        <f t="shared" si="127"/>
        <v>-1.0065679416967894</v>
      </c>
      <c r="V135" s="51">
        <f t="shared" si="96"/>
        <v>-1.0065679416967894</v>
      </c>
      <c r="W135" s="47">
        <f t="shared" si="97"/>
        <v>-1.0065679416967894</v>
      </c>
      <c r="X135" s="51">
        <f t="shared" si="98"/>
        <v>5.2766173654827968</v>
      </c>
      <c r="Y135" s="51">
        <f t="shared" si="99"/>
        <v>5.2799999999999994</v>
      </c>
      <c r="Z135" s="47">
        <f t="shared" si="100"/>
        <v>30.647936353350495</v>
      </c>
      <c r="AA135" s="47">
        <f t="shared" si="101"/>
        <v>-48.428004975746319</v>
      </c>
      <c r="AB135" s="47">
        <f t="shared" si="102"/>
        <v>57.311147856677351</v>
      </c>
      <c r="AC135" s="51"/>
      <c r="AD135" s="12">
        <f t="shared" si="103"/>
        <v>1.0065679416967894</v>
      </c>
      <c r="AE135" s="30">
        <f t="shared" si="104"/>
        <v>57.672094852396349</v>
      </c>
      <c r="AF135" s="43">
        <f t="shared" si="150"/>
        <v>0.55973637826659584</v>
      </c>
      <c r="AG135" s="45">
        <f t="shared" si="128"/>
        <v>43123</v>
      </c>
      <c r="AH135" s="42">
        <f t="shared" si="129"/>
        <v>33</v>
      </c>
      <c r="AI135" s="45">
        <f t="shared" si="130"/>
        <v>43123</v>
      </c>
      <c r="AJ135" s="30">
        <f t="shared" si="90"/>
        <v>30.647936353350495</v>
      </c>
      <c r="AK135" s="30">
        <f t="shared" si="91"/>
        <v>-48.428004975746319</v>
      </c>
      <c r="AL135" s="42"/>
      <c r="AM135" s="42"/>
    </row>
    <row r="136" spans="15:39" x14ac:dyDescent="0.25">
      <c r="O136" s="30">
        <f t="shared" si="125"/>
        <v>43.617644162318854</v>
      </c>
      <c r="P136" s="12">
        <f t="shared" si="126"/>
        <v>-2.3561944901923515</v>
      </c>
      <c r="Q136" s="30">
        <f t="shared" si="92"/>
        <v>-135.00000000000037</v>
      </c>
      <c r="R136" s="47">
        <f t="shared" si="93"/>
        <v>-30.84233196655769</v>
      </c>
      <c r="S136" s="47">
        <f t="shared" si="94"/>
        <v>-48.234826964994632</v>
      </c>
      <c r="T136" s="47">
        <f t="shared" si="95"/>
        <v>57.252493163864223</v>
      </c>
      <c r="U136" s="12">
        <f t="shared" si="127"/>
        <v>-1.0018944300509454</v>
      </c>
      <c r="V136" s="51">
        <f t="shared" si="96"/>
        <v>-1.0018944300509454</v>
      </c>
      <c r="W136" s="47">
        <f t="shared" si="97"/>
        <v>-1.0018944300509454</v>
      </c>
      <c r="X136" s="51">
        <f t="shared" si="98"/>
        <v>5.2812908771286411</v>
      </c>
      <c r="Y136" s="51">
        <f t="shared" si="99"/>
        <v>5.29</v>
      </c>
      <c r="Z136" s="47">
        <f t="shared" si="100"/>
        <v>30.842331966557694</v>
      </c>
      <c r="AA136" s="47">
        <f t="shared" si="101"/>
        <v>-48.234826964994632</v>
      </c>
      <c r="AB136" s="47">
        <f t="shared" si="102"/>
        <v>57.252493163864223</v>
      </c>
      <c r="AC136" s="51"/>
      <c r="AD136" s="12">
        <f t="shared" si="103"/>
        <v>1.0018944300509454</v>
      </c>
      <c r="AE136" s="30">
        <f t="shared" si="104"/>
        <v>57.404322359584249</v>
      </c>
      <c r="AF136" s="43">
        <f t="shared" si="150"/>
        <v>0.5644098899124399</v>
      </c>
      <c r="AG136" s="45">
        <f t="shared" si="128"/>
        <v>43123</v>
      </c>
      <c r="AH136" s="42">
        <f t="shared" si="129"/>
        <v>33</v>
      </c>
      <c r="AI136" s="45">
        <f t="shared" si="130"/>
        <v>43123</v>
      </c>
      <c r="AJ136" s="30">
        <f t="shared" si="90"/>
        <v>30.842331966557694</v>
      </c>
      <c r="AK136" s="30">
        <f t="shared" si="91"/>
        <v>-48.234826964994632</v>
      </c>
      <c r="AL136" s="42"/>
      <c r="AM136" s="42"/>
    </row>
    <row r="137" spans="15:39" x14ac:dyDescent="0.25">
      <c r="O137" s="30">
        <f t="shared" si="125"/>
        <v>43.617644162318854</v>
      </c>
      <c r="P137" s="12">
        <f t="shared" si="126"/>
        <v>-2.3624776754995311</v>
      </c>
      <c r="Q137" s="30">
        <f t="shared" si="92"/>
        <v>-135.36000000000038</v>
      </c>
      <c r="R137" s="47">
        <f t="shared" si="93"/>
        <v>-31.035509977309381</v>
      </c>
      <c r="S137" s="47">
        <f t="shared" si="94"/>
        <v>-48.040431351787433</v>
      </c>
      <c r="T137" s="47">
        <f t="shared" si="95"/>
        <v>57.193408046884841</v>
      </c>
      <c r="U137" s="12">
        <f t="shared" si="127"/>
        <v>-0.99721776475508361</v>
      </c>
      <c r="V137" s="51">
        <f t="shared" si="96"/>
        <v>-0.99721776475508361</v>
      </c>
      <c r="W137" s="47">
        <f t="shared" si="97"/>
        <v>-0.99721776475508361</v>
      </c>
      <c r="X137" s="51">
        <f t="shared" si="98"/>
        <v>5.285967542424503</v>
      </c>
      <c r="Y137" s="51">
        <f t="shared" si="99"/>
        <v>5.29</v>
      </c>
      <c r="Z137" s="47">
        <f t="shared" si="100"/>
        <v>31.035509977309381</v>
      </c>
      <c r="AA137" s="47">
        <f t="shared" si="101"/>
        <v>-48.04043135178744</v>
      </c>
      <c r="AB137" s="47">
        <f t="shared" si="102"/>
        <v>57.193408046884841</v>
      </c>
      <c r="AC137" s="51"/>
      <c r="AD137" s="12">
        <f t="shared" si="103"/>
        <v>0.99721776475508361</v>
      </c>
      <c r="AE137" s="30">
        <f t="shared" si="104"/>
        <v>57.136369175936068</v>
      </c>
      <c r="AF137" s="43">
        <f t="shared" si="150"/>
        <v>0.56908655520830165</v>
      </c>
      <c r="AG137" s="45">
        <f t="shared" si="128"/>
        <v>43124</v>
      </c>
      <c r="AH137" s="42">
        <f t="shared" si="129"/>
        <v>34</v>
      </c>
      <c r="AI137" s="45">
        <f t="shared" si="130"/>
        <v>43124</v>
      </c>
      <c r="AJ137" s="30">
        <f t="shared" si="90"/>
        <v>31.035509977309381</v>
      </c>
      <c r="AK137" s="30">
        <f t="shared" si="91"/>
        <v>-48.04043135178744</v>
      </c>
      <c r="AL137" s="42"/>
      <c r="AM137" s="42"/>
    </row>
    <row r="138" spans="15:39" x14ac:dyDescent="0.25">
      <c r="O138" s="30">
        <f t="shared" si="125"/>
        <v>43.617644162318854</v>
      </c>
      <c r="P138" s="12">
        <f t="shared" si="126"/>
        <v>-2.3687608608067108</v>
      </c>
      <c r="Q138" s="30">
        <f t="shared" si="92"/>
        <v>-135.7200000000004</v>
      </c>
      <c r="R138" s="47">
        <f t="shared" si="93"/>
        <v>-31.227462759268466</v>
      </c>
      <c r="S138" s="47">
        <f t="shared" si="94"/>
        <v>-47.844825810530672</v>
      </c>
      <c r="T138" s="47">
        <f t="shared" si="95"/>
        <v>57.133893506582595</v>
      </c>
      <c r="U138" s="12">
        <f t="shared" si="127"/>
        <v>-0.99253791292279747</v>
      </c>
      <c r="V138" s="51">
        <f t="shared" si="96"/>
        <v>-0.99253791292279747</v>
      </c>
      <c r="W138" s="47">
        <f t="shared" si="97"/>
        <v>-0.99253791292279747</v>
      </c>
      <c r="X138" s="51">
        <f t="shared" si="98"/>
        <v>5.2906473942567889</v>
      </c>
      <c r="Y138" s="51">
        <f t="shared" si="99"/>
        <v>5.3</v>
      </c>
      <c r="Z138" s="47">
        <f t="shared" si="100"/>
        <v>31.227462759268466</v>
      </c>
      <c r="AA138" s="47">
        <f t="shared" si="101"/>
        <v>-47.844825810530665</v>
      </c>
      <c r="AB138" s="47">
        <f t="shared" si="102"/>
        <v>57.133893506582588</v>
      </c>
      <c r="AC138" s="51"/>
      <c r="AD138" s="12">
        <f t="shared" si="103"/>
        <v>0.99253791292279747</v>
      </c>
      <c r="AE138" s="30">
        <f t="shared" si="104"/>
        <v>56.868233417199505</v>
      </c>
      <c r="AF138" s="43">
        <f t="shared" si="150"/>
        <v>0.57376640704058779</v>
      </c>
      <c r="AG138" s="45">
        <f t="shared" si="128"/>
        <v>43124</v>
      </c>
      <c r="AH138" s="42">
        <f t="shared" si="129"/>
        <v>34</v>
      </c>
      <c r="AI138" s="45">
        <f t="shared" si="130"/>
        <v>43124</v>
      </c>
      <c r="AJ138" s="30">
        <f t="shared" si="90"/>
        <v>31.227462759268466</v>
      </c>
      <c r="AK138" s="30">
        <f t="shared" si="91"/>
        <v>-47.844825810530665</v>
      </c>
      <c r="AL138" s="42"/>
      <c r="AM138" s="42"/>
    </row>
    <row r="139" spans="15:39" x14ac:dyDescent="0.25">
      <c r="O139" s="30">
        <f t="shared" si="125"/>
        <v>43.617644162318854</v>
      </c>
      <c r="P139" s="12">
        <f t="shared" si="126"/>
        <v>-2.3750440461138904</v>
      </c>
      <c r="Q139" s="30">
        <f t="shared" si="92"/>
        <v>-136.08000000000038</v>
      </c>
      <c r="R139" s="47">
        <f t="shared" si="93"/>
        <v>-31.418182734467802</v>
      </c>
      <c r="S139" s="47">
        <f t="shared" si="94"/>
        <v>-47.648018063396201</v>
      </c>
      <c r="T139" s="47">
        <f t="shared" si="95"/>
        <v>57.073950552823497</v>
      </c>
      <c r="U139" s="12">
        <f t="shared" si="127"/>
        <v>-0.98785484146526525</v>
      </c>
      <c r="V139" s="51">
        <f t="shared" si="96"/>
        <v>-0.98785484146526525</v>
      </c>
      <c r="W139" s="47">
        <f t="shared" si="97"/>
        <v>-0.98785484146526525</v>
      </c>
      <c r="X139" s="51">
        <f t="shared" si="98"/>
        <v>5.2953304657143212</v>
      </c>
      <c r="Y139" s="51">
        <f t="shared" si="99"/>
        <v>5.3</v>
      </c>
      <c r="Z139" s="47">
        <f t="shared" si="100"/>
        <v>31.418182734467806</v>
      </c>
      <c r="AA139" s="47">
        <f t="shared" si="101"/>
        <v>-47.648018063396201</v>
      </c>
      <c r="AB139" s="47">
        <f t="shared" si="102"/>
        <v>57.073950552823497</v>
      </c>
      <c r="AC139" s="51"/>
      <c r="AD139" s="12">
        <f t="shared" si="103"/>
        <v>0.98785484146526525</v>
      </c>
      <c r="AE139" s="30">
        <f t="shared" si="104"/>
        <v>56.599913187524734</v>
      </c>
      <c r="AF139" s="43">
        <f t="shared" si="150"/>
        <v>0.57844947849812001</v>
      </c>
      <c r="AG139" s="45">
        <f t="shared" si="128"/>
        <v>43124</v>
      </c>
      <c r="AH139" s="42">
        <f t="shared" si="129"/>
        <v>34</v>
      </c>
      <c r="AI139" s="45">
        <f t="shared" si="130"/>
        <v>43124</v>
      </c>
      <c r="AJ139" s="30">
        <f t="shared" ref="AJ139:AJ202" si="163">Z139</f>
        <v>31.418182734467806</v>
      </c>
      <c r="AK139" s="30">
        <f t="shared" ref="AK139:AK202" si="164">AA139</f>
        <v>-47.648018063396201</v>
      </c>
      <c r="AL139" s="42"/>
      <c r="AM139" s="42"/>
    </row>
    <row r="140" spans="15:39" x14ac:dyDescent="0.25">
      <c r="O140" s="30">
        <f t="shared" si="125"/>
        <v>43.617644162318854</v>
      </c>
      <c r="P140" s="12">
        <f t="shared" si="126"/>
        <v>-2.3813272314210701</v>
      </c>
      <c r="Q140" s="30">
        <f t="shared" ref="Q140:Q203" si="165">P140*180/PI()</f>
        <v>-136.4400000000004</v>
      </c>
      <c r="R140" s="47">
        <f t="shared" ref="R140:R203" si="166">O140*COS(P140)</f>
        <v>-31.607662373609326</v>
      </c>
      <c r="S140" s="47">
        <f t="shared" ref="S140:S203" si="167">O140*SIN(P140)+$S$8</f>
        <v>-47.450015880016878</v>
      </c>
      <c r="T140" s="47">
        <f t="shared" ref="T140:T203" si="168">SQRT(R140^2+S140^2)</f>
        <v>57.013580204526122</v>
      </c>
      <c r="U140" s="12">
        <f t="shared" si="127"/>
        <v>-0.98316851708883823</v>
      </c>
      <c r="V140" s="51">
        <f t="shared" ref="V140:V203" si="169">U140+$D$8-$I$10</f>
        <v>-0.98316851708883823</v>
      </c>
      <c r="W140" s="47">
        <f t="shared" ref="W140:W203" si="170">U140+$D$8-$I$10</f>
        <v>-0.98316851708883823</v>
      </c>
      <c r="X140" s="51">
        <f t="shared" ref="X140:X203" si="171">IF(AND(W140&gt;0,W140&lt;=2*PI()),W140,MOD(W140,2*PI()))</f>
        <v>5.3000167900907478</v>
      </c>
      <c r="Y140" s="51">
        <f t="shared" ref="Y140:Y203" si="172">ROUNDUP(X140,2)</f>
        <v>5.31</v>
      </c>
      <c r="Z140" s="47">
        <f t="shared" ref="Z140:Z203" si="173">T140*COS(V140)</f>
        <v>31.60766237360933</v>
      </c>
      <c r="AA140" s="47">
        <f t="shared" ref="AA140:AA203" si="174">T140*SIN(V140)</f>
        <v>-47.450015880016878</v>
      </c>
      <c r="AB140" s="47">
        <f t="shared" ref="AB140:AB203" si="175">SQRT(Z140^2+AA140^2)</f>
        <v>57.013580204526122</v>
      </c>
      <c r="AC140" s="51"/>
      <c r="AD140" s="12">
        <f t="shared" ref="AD140:AD203" si="176">ATAN(S140/R140)</f>
        <v>0.98316851708883823</v>
      </c>
      <c r="AE140" s="30">
        <f t="shared" ref="AE140:AE203" si="177">AD140*180/PI()</f>
        <v>56.331406579326185</v>
      </c>
      <c r="AF140" s="43">
        <f t="shared" si="150"/>
        <v>0.58313580287454703</v>
      </c>
      <c r="AG140" s="45">
        <f t="shared" si="128"/>
        <v>43124</v>
      </c>
      <c r="AH140" s="42">
        <f t="shared" si="129"/>
        <v>34</v>
      </c>
      <c r="AI140" s="45">
        <f t="shared" si="130"/>
        <v>43124</v>
      </c>
      <c r="AJ140" s="30">
        <f t="shared" si="163"/>
        <v>31.60766237360933</v>
      </c>
      <c r="AK140" s="30">
        <f t="shared" si="164"/>
        <v>-47.450015880016878</v>
      </c>
      <c r="AL140" s="42"/>
      <c r="AM140" s="42"/>
    </row>
    <row r="141" spans="15:39" x14ac:dyDescent="0.25">
      <c r="O141" s="30">
        <f t="shared" ref="O141:O204" si="178">O140</f>
        <v>43.617644162318854</v>
      </c>
      <c r="P141" s="12">
        <f t="shared" ref="P141:P204" si="179">P140-2*PI()/P$8</f>
        <v>-2.3876104167282497</v>
      </c>
      <c r="Q141" s="30">
        <f t="shared" si="165"/>
        <v>-136.80000000000038</v>
      </c>
      <c r="R141" s="47">
        <f t="shared" si="166"/>
        <v>-31.795894196361324</v>
      </c>
      <c r="S141" s="47">
        <f t="shared" si="167"/>
        <v>-47.250827077179864</v>
      </c>
      <c r="T141" s="47">
        <f t="shared" si="168"/>
        <v>56.952783489692209</v>
      </c>
      <c r="U141" s="12">
        <f t="shared" ref="U141:U204" si="180">-ATAN(S141/R141)</f>
        <v>-0.97847890629260748</v>
      </c>
      <c r="V141" s="51">
        <f t="shared" si="169"/>
        <v>-0.97847890629260748</v>
      </c>
      <c r="W141" s="47">
        <f t="shared" si="170"/>
        <v>-0.97847890629260748</v>
      </c>
      <c r="X141" s="51">
        <f t="shared" si="171"/>
        <v>5.3047064008869791</v>
      </c>
      <c r="Y141" s="51">
        <f t="shared" si="172"/>
        <v>5.31</v>
      </c>
      <c r="Z141" s="47">
        <f t="shared" si="173"/>
        <v>31.795894196361321</v>
      </c>
      <c r="AA141" s="47">
        <f t="shared" si="174"/>
        <v>-47.250827077179864</v>
      </c>
      <c r="AB141" s="47">
        <f t="shared" si="175"/>
        <v>56.952783489692209</v>
      </c>
      <c r="AC141" s="51"/>
      <c r="AD141" s="12">
        <f t="shared" si="176"/>
        <v>0.97847890629260748</v>
      </c>
      <c r="AE141" s="30">
        <f t="shared" si="177"/>
        <v>56.06271167314317</v>
      </c>
      <c r="AF141" s="43">
        <f t="shared" si="150"/>
        <v>0.58782541367077779</v>
      </c>
      <c r="AG141" s="45">
        <f t="shared" ref="AG141:AG204" si="181">$AI$11+AH141-1</f>
        <v>43125</v>
      </c>
      <c r="AH141" s="42">
        <f t="shared" ref="AH141:AH204" si="182">INT(AF141/$AH$7)+1</f>
        <v>35</v>
      </c>
      <c r="AI141" s="45">
        <f t="shared" ref="AI141:AI204" si="183">$AI$11+AH141-1</f>
        <v>43125</v>
      </c>
      <c r="AJ141" s="30">
        <f t="shared" si="163"/>
        <v>31.795894196361321</v>
      </c>
      <c r="AK141" s="30">
        <f t="shared" si="164"/>
        <v>-47.250827077179864</v>
      </c>
      <c r="AL141" s="42"/>
      <c r="AM141" s="42"/>
    </row>
    <row r="142" spans="15:39" x14ac:dyDescent="0.25">
      <c r="O142" s="30">
        <f t="shared" si="178"/>
        <v>43.617644162318854</v>
      </c>
      <c r="P142" s="12">
        <f t="shared" si="179"/>
        <v>-2.3938936020354293</v>
      </c>
      <c r="Q142" s="30">
        <f t="shared" si="165"/>
        <v>-137.16000000000039</v>
      </c>
      <c r="R142" s="47">
        <f t="shared" si="166"/>
        <v>-31.98287077165374</v>
      </c>
      <c r="S142" s="47">
        <f t="shared" si="167"/>
        <v>-47.050459518518025</v>
      </c>
      <c r="T142" s="47">
        <f t="shared" si="168"/>
        <v>56.891561445437638</v>
      </c>
      <c r="U142" s="12">
        <f t="shared" si="180"/>
        <v>-0.97378597536594991</v>
      </c>
      <c r="V142" s="51">
        <f t="shared" si="169"/>
        <v>-0.97378597536594991</v>
      </c>
      <c r="W142" s="47">
        <f t="shared" si="170"/>
        <v>-0.97378597536594991</v>
      </c>
      <c r="X142" s="51">
        <f t="shared" si="171"/>
        <v>5.3093993318136361</v>
      </c>
      <c r="Y142" s="51">
        <f t="shared" si="172"/>
        <v>5.31</v>
      </c>
      <c r="Z142" s="47">
        <f t="shared" si="173"/>
        <v>31.98287077165374</v>
      </c>
      <c r="AA142" s="47">
        <f t="shared" si="174"/>
        <v>-47.050459518518025</v>
      </c>
      <c r="AB142" s="47">
        <f t="shared" si="175"/>
        <v>56.891561445437638</v>
      </c>
      <c r="AC142" s="51"/>
      <c r="AD142" s="12">
        <f t="shared" si="176"/>
        <v>0.97378597536594991</v>
      </c>
      <c r="AE142" s="30">
        <f t="shared" si="177"/>
        <v>55.793826537499278</v>
      </c>
      <c r="AF142" s="43">
        <f t="shared" ref="AF142:AF205" si="184">$AD$12-AD142</f>
        <v>0.59251834459743535</v>
      </c>
      <c r="AG142" s="45">
        <f t="shared" si="181"/>
        <v>43125</v>
      </c>
      <c r="AH142" s="42">
        <f t="shared" si="182"/>
        <v>35</v>
      </c>
      <c r="AI142" s="45">
        <f t="shared" si="183"/>
        <v>43125</v>
      </c>
      <c r="AJ142" s="30">
        <f t="shared" si="163"/>
        <v>31.98287077165374</v>
      </c>
      <c r="AK142" s="30">
        <f t="shared" si="164"/>
        <v>-47.050459518518025</v>
      </c>
      <c r="AL142" s="42"/>
      <c r="AM142" s="42"/>
    </row>
    <row r="143" spans="15:39" x14ac:dyDescent="0.25">
      <c r="O143" s="30">
        <f t="shared" si="178"/>
        <v>43.617644162318854</v>
      </c>
      <c r="P143" s="12">
        <f t="shared" si="179"/>
        <v>-2.400176787342609</v>
      </c>
      <c r="Q143" s="30">
        <f t="shared" si="165"/>
        <v>-137.52000000000041</v>
      </c>
      <c r="R143" s="47">
        <f t="shared" si="166"/>
        <v>-32.168584717971541</v>
      </c>
      <c r="S143" s="47">
        <f t="shared" si="167"/>
        <v>-46.848921114199527</v>
      </c>
      <c r="T143" s="47">
        <f t="shared" si="168"/>
        <v>56.829915118023905</v>
      </c>
      <c r="U143" s="12">
        <f t="shared" si="180"/>
        <v>-0.96908969038605253</v>
      </c>
      <c r="V143" s="51">
        <f t="shared" si="169"/>
        <v>-0.96908969038605253</v>
      </c>
      <c r="W143" s="47">
        <f t="shared" si="170"/>
        <v>-0.96908969038605253</v>
      </c>
      <c r="X143" s="51">
        <f t="shared" si="171"/>
        <v>5.3140956167935336</v>
      </c>
      <c r="Y143" s="51">
        <f t="shared" si="172"/>
        <v>5.3199999999999994</v>
      </c>
      <c r="Z143" s="47">
        <f t="shared" si="173"/>
        <v>32.168584717971548</v>
      </c>
      <c r="AA143" s="47">
        <f t="shared" si="174"/>
        <v>-46.84892111419952</v>
      </c>
      <c r="AB143" s="47">
        <f t="shared" si="175"/>
        <v>56.829915118023905</v>
      </c>
      <c r="AC143" s="51"/>
      <c r="AD143" s="12">
        <f t="shared" si="176"/>
        <v>0.96908969038605253</v>
      </c>
      <c r="AE143" s="30">
        <f t="shared" si="177"/>
        <v>55.524749228760484</v>
      </c>
      <c r="AF143" s="43">
        <f t="shared" si="184"/>
        <v>0.59721462957733273</v>
      </c>
      <c r="AG143" s="45">
        <f t="shared" si="181"/>
        <v>43125</v>
      </c>
      <c r="AH143" s="42">
        <f t="shared" si="182"/>
        <v>35</v>
      </c>
      <c r="AI143" s="45">
        <f t="shared" si="183"/>
        <v>43125</v>
      </c>
      <c r="AJ143" s="30">
        <f t="shared" si="163"/>
        <v>32.168584717971548</v>
      </c>
      <c r="AK143" s="30">
        <f t="shared" si="164"/>
        <v>-46.84892111419952</v>
      </c>
      <c r="AL143" s="42"/>
      <c r="AM143" s="42"/>
    </row>
    <row r="144" spans="15:39" x14ac:dyDescent="0.25">
      <c r="O144" s="30">
        <f t="shared" si="178"/>
        <v>43.617644162318854</v>
      </c>
      <c r="P144" s="12">
        <f t="shared" si="179"/>
        <v>-2.4064599726497886</v>
      </c>
      <c r="Q144" s="30">
        <f t="shared" si="165"/>
        <v>-137.88000000000042</v>
      </c>
      <c r="R144" s="47">
        <f t="shared" si="166"/>
        <v>-32.35302870364611</v>
      </c>
      <c r="S144" s="47">
        <f t="shared" si="167"/>
        <v>-46.646219820615443</v>
      </c>
      <c r="T144" s="47">
        <f t="shared" si="168"/>
        <v>56.767845562889967</v>
      </c>
      <c r="U144" s="12">
        <f t="shared" si="180"/>
        <v>-0.9643900172154144</v>
      </c>
      <c r="V144" s="51">
        <f t="shared" si="169"/>
        <v>-0.9643900172154144</v>
      </c>
      <c r="W144" s="47">
        <f t="shared" si="170"/>
        <v>-0.9643900172154144</v>
      </c>
      <c r="X144" s="51">
        <f t="shared" si="171"/>
        <v>5.3187952899641715</v>
      </c>
      <c r="Y144" s="51">
        <f t="shared" si="172"/>
        <v>5.3199999999999994</v>
      </c>
      <c r="Z144" s="47">
        <f t="shared" si="173"/>
        <v>32.35302870364611</v>
      </c>
      <c r="AA144" s="47">
        <f t="shared" si="174"/>
        <v>-46.646219820615443</v>
      </c>
      <c r="AB144" s="47">
        <f t="shared" si="175"/>
        <v>56.767845562889967</v>
      </c>
      <c r="AC144" s="51"/>
      <c r="AD144" s="12">
        <f t="shared" si="176"/>
        <v>0.9643900172154144</v>
      </c>
      <c r="AE144" s="30">
        <f t="shared" si="177"/>
        <v>55.255477790992053</v>
      </c>
      <c r="AF144" s="43">
        <f t="shared" si="184"/>
        <v>0.60191430274797086</v>
      </c>
      <c r="AG144" s="45">
        <f t="shared" si="181"/>
        <v>43125</v>
      </c>
      <c r="AH144" s="42">
        <f t="shared" si="182"/>
        <v>35</v>
      </c>
      <c r="AI144" s="45">
        <f t="shared" si="183"/>
        <v>43125</v>
      </c>
      <c r="AJ144" s="30">
        <f t="shared" si="163"/>
        <v>32.35302870364611</v>
      </c>
      <c r="AK144" s="30">
        <f t="shared" si="164"/>
        <v>-46.646219820615443</v>
      </c>
      <c r="AL144" s="42"/>
      <c r="AM144" s="42"/>
    </row>
    <row r="145" spans="15:39" x14ac:dyDescent="0.25">
      <c r="O145" s="30">
        <f t="shared" si="178"/>
        <v>43.617644162318854</v>
      </c>
      <c r="P145" s="12">
        <f t="shared" si="179"/>
        <v>-2.4127431579569683</v>
      </c>
      <c r="Q145" s="30">
        <f t="shared" si="165"/>
        <v>-138.24000000000041</v>
      </c>
      <c r="R145" s="47">
        <f t="shared" si="166"/>
        <v>-32.536195447144721</v>
      </c>
      <c r="S145" s="47">
        <f t="shared" si="167"/>
        <v>-46.442363640065778</v>
      </c>
      <c r="T145" s="47">
        <f t="shared" si="168"/>
        <v>56.705353844684758</v>
      </c>
      <c r="U145" s="12">
        <f t="shared" si="180"/>
        <v>-0.95968692149932722</v>
      </c>
      <c r="V145" s="51">
        <f t="shared" si="169"/>
        <v>-0.95968692149932722</v>
      </c>
      <c r="W145" s="47">
        <f t="shared" si="170"/>
        <v>-0.95968692149932722</v>
      </c>
      <c r="X145" s="51">
        <f t="shared" si="171"/>
        <v>5.3234983856802591</v>
      </c>
      <c r="Y145" s="51">
        <f t="shared" si="172"/>
        <v>5.33</v>
      </c>
      <c r="Z145" s="47">
        <f t="shared" si="173"/>
        <v>32.536195447144721</v>
      </c>
      <c r="AA145" s="47">
        <f t="shared" si="174"/>
        <v>-46.442363640065778</v>
      </c>
      <c r="AB145" s="47">
        <f t="shared" si="175"/>
        <v>56.705353844684758</v>
      </c>
      <c r="AC145" s="51"/>
      <c r="AD145" s="12">
        <f t="shared" si="176"/>
        <v>0.95968692149932722</v>
      </c>
      <c r="AE145" s="30">
        <f t="shared" si="177"/>
        <v>54.986010255814193</v>
      </c>
      <c r="AF145" s="43">
        <f t="shared" si="184"/>
        <v>0.60661739846405804</v>
      </c>
      <c r="AG145" s="45">
        <f t="shared" si="181"/>
        <v>43126</v>
      </c>
      <c r="AH145" s="42">
        <f t="shared" si="182"/>
        <v>36</v>
      </c>
      <c r="AI145" s="45">
        <f t="shared" si="183"/>
        <v>43126</v>
      </c>
      <c r="AJ145" s="30">
        <f t="shared" si="163"/>
        <v>32.536195447144721</v>
      </c>
      <c r="AK145" s="30">
        <f t="shared" si="164"/>
        <v>-46.442363640065778</v>
      </c>
      <c r="AL145" s="42"/>
      <c r="AM145" s="42"/>
    </row>
    <row r="146" spans="15:39" x14ac:dyDescent="0.25">
      <c r="O146" s="30">
        <f t="shared" si="178"/>
        <v>43.617644162318854</v>
      </c>
      <c r="P146" s="12">
        <f t="shared" si="179"/>
        <v>-2.4190263432641479</v>
      </c>
      <c r="Q146" s="30">
        <f t="shared" si="165"/>
        <v>-138.60000000000042</v>
      </c>
      <c r="R146" s="47">
        <f t="shared" si="166"/>
        <v>-32.718077717357971</v>
      </c>
      <c r="S146" s="47">
        <f t="shared" si="167"/>
        <v>-46.237360620443482</v>
      </c>
      <c r="T146" s="47">
        <f t="shared" si="168"/>
        <v>56.64244103730006</v>
      </c>
      <c r="U146" s="12">
        <f t="shared" si="180"/>
        <v>-0.9549803686633338</v>
      </c>
      <c r="V146" s="51">
        <f t="shared" si="169"/>
        <v>-0.9549803686633338</v>
      </c>
      <c r="W146" s="47">
        <f t="shared" si="170"/>
        <v>-0.9549803686633338</v>
      </c>
      <c r="X146" s="51">
        <f t="shared" si="171"/>
        <v>5.3282049385162527</v>
      </c>
      <c r="Y146" s="51">
        <f t="shared" si="172"/>
        <v>5.33</v>
      </c>
      <c r="Z146" s="47">
        <f t="shared" si="173"/>
        <v>32.718077717357971</v>
      </c>
      <c r="AA146" s="47">
        <f t="shared" si="174"/>
        <v>-46.237360620443482</v>
      </c>
      <c r="AB146" s="47">
        <f t="shared" si="175"/>
        <v>56.64244103730006</v>
      </c>
      <c r="AC146" s="51"/>
      <c r="AD146" s="12">
        <f t="shared" si="176"/>
        <v>0.9549803686633338</v>
      </c>
      <c r="AE146" s="30">
        <f t="shared" si="177"/>
        <v>54.716344642256445</v>
      </c>
      <c r="AF146" s="43">
        <f t="shared" si="184"/>
        <v>0.61132395130005146</v>
      </c>
      <c r="AG146" s="45">
        <f t="shared" si="181"/>
        <v>43126</v>
      </c>
      <c r="AH146" s="42">
        <f t="shared" si="182"/>
        <v>36</v>
      </c>
      <c r="AI146" s="45">
        <f t="shared" si="183"/>
        <v>43126</v>
      </c>
      <c r="AJ146" s="30">
        <f t="shared" si="163"/>
        <v>32.718077717357971</v>
      </c>
      <c r="AK146" s="30">
        <f t="shared" si="164"/>
        <v>-46.237360620443482</v>
      </c>
      <c r="AL146" s="42"/>
      <c r="AM146" s="42"/>
    </row>
    <row r="147" spans="15:39" x14ac:dyDescent="0.25">
      <c r="O147" s="30">
        <f t="shared" si="178"/>
        <v>43.617644162318854</v>
      </c>
      <c r="P147" s="12">
        <f t="shared" si="179"/>
        <v>-2.4253095285713275</v>
      </c>
      <c r="Q147" s="30">
        <f t="shared" si="165"/>
        <v>-138.96000000000041</v>
      </c>
      <c r="R147" s="47">
        <f t="shared" si="166"/>
        <v>-32.898668333885261</v>
      </c>
      <c r="S147" s="47">
        <f t="shared" si="167"/>
        <v>-46.031218854916759</v>
      </c>
      <c r="T147" s="47">
        <f t="shared" si="168"/>
        <v>56.579108223903894</v>
      </c>
      <c r="U147" s="12">
        <f t="shared" si="180"/>
        <v>-0.95027032391066379</v>
      </c>
      <c r="V147" s="51">
        <f t="shared" si="169"/>
        <v>-0.95027032391066379</v>
      </c>
      <c r="W147" s="47">
        <f t="shared" si="170"/>
        <v>-0.95027032391066379</v>
      </c>
      <c r="X147" s="51">
        <f t="shared" si="171"/>
        <v>5.3329149832689229</v>
      </c>
      <c r="Y147" s="51">
        <f t="shared" si="172"/>
        <v>5.34</v>
      </c>
      <c r="Z147" s="47">
        <f t="shared" si="173"/>
        <v>32.898668333885269</v>
      </c>
      <c r="AA147" s="47">
        <f t="shared" si="174"/>
        <v>-46.031218854916759</v>
      </c>
      <c r="AB147" s="47">
        <f t="shared" si="175"/>
        <v>56.579108223903894</v>
      </c>
      <c r="AC147" s="51"/>
      <c r="AD147" s="12">
        <f t="shared" si="176"/>
        <v>0.95027032391066379</v>
      </c>
      <c r="AE147" s="30">
        <f t="shared" si="177"/>
        <v>54.446478956610719</v>
      </c>
      <c r="AF147" s="43">
        <f t="shared" si="184"/>
        <v>0.61603399605272147</v>
      </c>
      <c r="AG147" s="45">
        <f t="shared" si="181"/>
        <v>43126</v>
      </c>
      <c r="AH147" s="42">
        <f t="shared" si="182"/>
        <v>36</v>
      </c>
      <c r="AI147" s="45">
        <f t="shared" si="183"/>
        <v>43126</v>
      </c>
      <c r="AJ147" s="30">
        <f t="shared" si="163"/>
        <v>32.898668333885269</v>
      </c>
      <c r="AK147" s="30">
        <f t="shared" si="164"/>
        <v>-46.031218854916759</v>
      </c>
      <c r="AL147" s="42"/>
      <c r="AM147" s="42"/>
    </row>
    <row r="148" spans="15:39" x14ac:dyDescent="0.25">
      <c r="O148" s="30">
        <f t="shared" si="178"/>
        <v>43.617644162318854</v>
      </c>
      <c r="P148" s="12">
        <f t="shared" si="179"/>
        <v>-2.4315927138785072</v>
      </c>
      <c r="Q148" s="30">
        <f t="shared" si="165"/>
        <v>-139.32000000000042</v>
      </c>
      <c r="R148" s="47">
        <f t="shared" si="166"/>
        <v>-33.077960167318267</v>
      </c>
      <c r="S148" s="47">
        <f t="shared" si="167"/>
        <v>-45.823946481609525</v>
      </c>
      <c r="T148" s="47">
        <f t="shared" si="168"/>
        <v>56.515356496974412</v>
      </c>
      <c r="U148" s="12">
        <f t="shared" si="180"/>
        <v>-0.94555675221964663</v>
      </c>
      <c r="V148" s="51">
        <f t="shared" si="169"/>
        <v>-0.94555675221964663</v>
      </c>
      <c r="W148" s="47">
        <f t="shared" si="170"/>
        <v>-0.94555675221964663</v>
      </c>
      <c r="X148" s="51">
        <f t="shared" si="171"/>
        <v>5.3376285549599398</v>
      </c>
      <c r="Y148" s="51">
        <f t="shared" si="172"/>
        <v>5.34</v>
      </c>
      <c r="Z148" s="47">
        <f t="shared" si="173"/>
        <v>33.077960167318267</v>
      </c>
      <c r="AA148" s="47">
        <f t="shared" si="174"/>
        <v>-45.823946481609525</v>
      </c>
      <c r="AB148" s="47">
        <f t="shared" si="175"/>
        <v>56.515356496974412</v>
      </c>
      <c r="AC148" s="51"/>
      <c r="AD148" s="12">
        <f t="shared" si="176"/>
        <v>0.94555675221964663</v>
      </c>
      <c r="AE148" s="30">
        <f t="shared" si="177"/>
        <v>54.176411192283091</v>
      </c>
      <c r="AF148" s="43">
        <f t="shared" si="184"/>
        <v>0.62074756774373863</v>
      </c>
      <c r="AG148" s="45">
        <f t="shared" si="181"/>
        <v>43127</v>
      </c>
      <c r="AH148" s="42">
        <f t="shared" si="182"/>
        <v>37</v>
      </c>
      <c r="AI148" s="45">
        <f t="shared" si="183"/>
        <v>43127</v>
      </c>
      <c r="AJ148" s="30">
        <f t="shared" si="163"/>
        <v>33.077960167318267</v>
      </c>
      <c r="AK148" s="30">
        <f t="shared" si="164"/>
        <v>-45.823946481609525</v>
      </c>
      <c r="AL148" s="42"/>
      <c r="AM148" s="42"/>
    </row>
    <row r="149" spans="15:39" x14ac:dyDescent="0.25">
      <c r="O149" s="30">
        <f t="shared" si="178"/>
        <v>43.617644162318854</v>
      </c>
      <c r="P149" s="12">
        <f t="shared" si="179"/>
        <v>-2.4378758991856868</v>
      </c>
      <c r="Q149" s="30">
        <f t="shared" si="165"/>
        <v>-139.6800000000004</v>
      </c>
      <c r="R149" s="47">
        <f t="shared" si="166"/>
        <v>-33.255946139522415</v>
      </c>
      <c r="S149" s="47">
        <f t="shared" si="167"/>
        <v>-45.615551683280188</v>
      </c>
      <c r="T149" s="47">
        <f t="shared" si="168"/>
        <v>56.451186958334382</v>
      </c>
      <c r="U149" s="12">
        <f t="shared" si="180"/>
        <v>-0.94083961834110152</v>
      </c>
      <c r="V149" s="51">
        <f t="shared" si="169"/>
        <v>-0.94083961834110152</v>
      </c>
      <c r="W149" s="47">
        <f t="shared" si="170"/>
        <v>-0.94083961834110152</v>
      </c>
      <c r="X149" s="51">
        <f t="shared" si="171"/>
        <v>5.3423456888384848</v>
      </c>
      <c r="Y149" s="51">
        <f t="shared" si="172"/>
        <v>5.35</v>
      </c>
      <c r="Z149" s="47">
        <f t="shared" si="173"/>
        <v>33.255946139522415</v>
      </c>
      <c r="AA149" s="47">
        <f t="shared" si="174"/>
        <v>-45.615551683280188</v>
      </c>
      <c r="AB149" s="47">
        <f t="shared" si="175"/>
        <v>56.451186958334382</v>
      </c>
      <c r="AC149" s="51"/>
      <c r="AD149" s="12">
        <f t="shared" si="176"/>
        <v>0.94083961834110152</v>
      </c>
      <c r="AE149" s="30">
        <f t="shared" si="177"/>
        <v>53.906139329644276</v>
      </c>
      <c r="AF149" s="43">
        <f t="shared" si="184"/>
        <v>0.62546470162228374</v>
      </c>
      <c r="AG149" s="45">
        <f t="shared" si="181"/>
        <v>43127</v>
      </c>
      <c r="AH149" s="42">
        <f t="shared" si="182"/>
        <v>37</v>
      </c>
      <c r="AI149" s="45">
        <f t="shared" si="183"/>
        <v>43127</v>
      </c>
      <c r="AJ149" s="30">
        <f t="shared" si="163"/>
        <v>33.255946139522415</v>
      </c>
      <c r="AK149" s="30">
        <f t="shared" si="164"/>
        <v>-45.615551683280188</v>
      </c>
      <c r="AL149" s="42"/>
      <c r="AM149" s="42"/>
    </row>
    <row r="150" spans="15:39" x14ac:dyDescent="0.25">
      <c r="O150" s="30">
        <f t="shared" si="178"/>
        <v>43.617644162318854</v>
      </c>
      <c r="P150" s="12">
        <f t="shared" si="179"/>
        <v>-2.4441590844928665</v>
      </c>
      <c r="Q150" s="30">
        <f t="shared" si="165"/>
        <v>-140.04000000000042</v>
      </c>
      <c r="R150" s="47">
        <f t="shared" si="166"/>
        <v>-33.432619223916269</v>
      </c>
      <c r="S150" s="47">
        <f t="shared" si="167"/>
        <v>-45.406042686998539</v>
      </c>
      <c r="T150" s="47">
        <f t="shared" si="168"/>
        <v>56.386600719186021</v>
      </c>
      <c r="U150" s="12">
        <f t="shared" si="180"/>
        <v>-0.93611888679570476</v>
      </c>
      <c r="V150" s="51">
        <f t="shared" si="169"/>
        <v>-0.93611888679570476</v>
      </c>
      <c r="W150" s="47">
        <f t="shared" si="170"/>
        <v>-0.93611888679570476</v>
      </c>
      <c r="X150" s="51">
        <f t="shared" si="171"/>
        <v>5.3470664203838814</v>
      </c>
      <c r="Y150" s="51">
        <f t="shared" si="172"/>
        <v>5.35</v>
      </c>
      <c r="Z150" s="47">
        <f t="shared" si="173"/>
        <v>33.432619223916269</v>
      </c>
      <c r="AA150" s="47">
        <f t="shared" si="174"/>
        <v>-45.406042686998539</v>
      </c>
      <c r="AB150" s="47">
        <f t="shared" si="175"/>
        <v>56.386600719186021</v>
      </c>
      <c r="AC150" s="51"/>
      <c r="AD150" s="12">
        <f t="shared" si="176"/>
        <v>0.93611888679570476</v>
      </c>
      <c r="AE150" s="30">
        <f t="shared" si="177"/>
        <v>53.635661335878773</v>
      </c>
      <c r="AF150" s="43">
        <f t="shared" si="184"/>
        <v>0.6301854331676805</v>
      </c>
      <c r="AG150" s="45">
        <f t="shared" si="181"/>
        <v>43127</v>
      </c>
      <c r="AH150" s="42">
        <f t="shared" si="182"/>
        <v>37</v>
      </c>
      <c r="AI150" s="45">
        <f t="shared" si="183"/>
        <v>43127</v>
      </c>
      <c r="AJ150" s="30">
        <f t="shared" si="163"/>
        <v>33.432619223916269</v>
      </c>
      <c r="AK150" s="30">
        <f t="shared" si="164"/>
        <v>-45.406042686998539</v>
      </c>
      <c r="AL150" s="42"/>
      <c r="AM150" s="42"/>
    </row>
    <row r="151" spans="15:39" x14ac:dyDescent="0.25">
      <c r="O151" s="30">
        <f t="shared" si="178"/>
        <v>43.617644162318854</v>
      </c>
      <c r="P151" s="12">
        <f t="shared" si="179"/>
        <v>-2.4504422698000461</v>
      </c>
      <c r="Q151" s="30">
        <f t="shared" si="165"/>
        <v>-140.40000000000043</v>
      </c>
      <c r="R151" s="47">
        <f t="shared" si="166"/>
        <v>-33.607972445748977</v>
      </c>
      <c r="S151" s="47">
        <f t="shared" si="167"/>
        <v>-45.19542776382103</v>
      </c>
      <c r="T151" s="47">
        <f t="shared" si="168"/>
        <v>56.321598900146533</v>
      </c>
      <c r="U151" s="12">
        <f t="shared" si="180"/>
        <v>-0.93139452187133298</v>
      </c>
      <c r="V151" s="51">
        <f t="shared" si="169"/>
        <v>-0.93139452187133298</v>
      </c>
      <c r="W151" s="47">
        <f t="shared" si="170"/>
        <v>-0.93139452187133298</v>
      </c>
      <c r="X151" s="51">
        <f t="shared" si="171"/>
        <v>5.3517907853082534</v>
      </c>
      <c r="Y151" s="51">
        <f t="shared" si="172"/>
        <v>5.3599999999999994</v>
      </c>
      <c r="Z151" s="47">
        <f t="shared" si="173"/>
        <v>33.607972445748977</v>
      </c>
      <c r="AA151" s="47">
        <f t="shared" si="174"/>
        <v>-45.195427763821023</v>
      </c>
      <c r="AB151" s="47">
        <f t="shared" si="175"/>
        <v>56.321598900146526</v>
      </c>
      <c r="AC151" s="51"/>
      <c r="AD151" s="12">
        <f t="shared" si="176"/>
        <v>0.93139452187133298</v>
      </c>
      <c r="AE151" s="30">
        <f t="shared" si="177"/>
        <v>53.364975164832629</v>
      </c>
      <c r="AF151" s="43">
        <f t="shared" si="184"/>
        <v>0.63490979809205228</v>
      </c>
      <c r="AG151" s="45">
        <f t="shared" si="181"/>
        <v>43127</v>
      </c>
      <c r="AH151" s="42">
        <f t="shared" si="182"/>
        <v>37</v>
      </c>
      <c r="AI151" s="45">
        <f t="shared" si="183"/>
        <v>43127</v>
      </c>
      <c r="AJ151" s="30">
        <f t="shared" si="163"/>
        <v>33.607972445748977</v>
      </c>
      <c r="AK151" s="30">
        <f t="shared" si="164"/>
        <v>-45.195427763821023</v>
      </c>
      <c r="AL151" s="42"/>
      <c r="AM151" s="42"/>
    </row>
    <row r="152" spans="15:39" x14ac:dyDescent="0.25">
      <c r="O152" s="30">
        <f t="shared" si="178"/>
        <v>43.617644162318854</v>
      </c>
      <c r="P152" s="12">
        <f t="shared" si="179"/>
        <v>-2.4567254551072257</v>
      </c>
      <c r="Q152" s="30">
        <f t="shared" si="165"/>
        <v>-140.76000000000045</v>
      </c>
      <c r="R152" s="47">
        <f t="shared" si="166"/>
        <v>-33.781998882375596</v>
      </c>
      <c r="S152" s="47">
        <f t="shared" si="167"/>
        <v>-44.983715228464177</v>
      </c>
      <c r="T152" s="47">
        <f t="shared" si="168"/>
        <v>56.256182631284055</v>
      </c>
      <c r="U152" s="12">
        <f t="shared" si="180"/>
        <v>-0.92666648762038295</v>
      </c>
      <c r="V152" s="51">
        <f t="shared" si="169"/>
        <v>-0.92666648762038295</v>
      </c>
      <c r="W152" s="47">
        <f t="shared" si="170"/>
        <v>-0.92666648762038295</v>
      </c>
      <c r="X152" s="51">
        <f t="shared" si="171"/>
        <v>5.3565188195592031</v>
      </c>
      <c r="Y152" s="51">
        <f t="shared" si="172"/>
        <v>5.3599999999999994</v>
      </c>
      <c r="Z152" s="47">
        <f t="shared" si="173"/>
        <v>33.781998882375596</v>
      </c>
      <c r="AA152" s="47">
        <f t="shared" si="174"/>
        <v>-44.983715228464177</v>
      </c>
      <c r="AB152" s="47">
        <f t="shared" si="175"/>
        <v>56.256182631284055</v>
      </c>
      <c r="AC152" s="51"/>
      <c r="AD152" s="12">
        <f t="shared" si="176"/>
        <v>0.92666648762038295</v>
      </c>
      <c r="AE152" s="30">
        <f t="shared" si="177"/>
        <v>53.094078756859886</v>
      </c>
      <c r="AF152" s="43">
        <f t="shared" si="184"/>
        <v>0.63963783234300231</v>
      </c>
      <c r="AG152" s="45">
        <f t="shared" si="181"/>
        <v>43128</v>
      </c>
      <c r="AH152" s="42">
        <f t="shared" si="182"/>
        <v>38</v>
      </c>
      <c r="AI152" s="45">
        <f t="shared" si="183"/>
        <v>43128</v>
      </c>
      <c r="AJ152" s="30">
        <f t="shared" si="163"/>
        <v>33.781998882375596</v>
      </c>
      <c r="AK152" s="30">
        <f t="shared" si="164"/>
        <v>-44.983715228464177</v>
      </c>
      <c r="AL152" s="42"/>
      <c r="AM152" s="42"/>
    </row>
    <row r="153" spans="15:39" x14ac:dyDescent="0.25">
      <c r="O153" s="30">
        <f t="shared" si="178"/>
        <v>43.617644162318854</v>
      </c>
      <c r="P153" s="12">
        <f t="shared" si="179"/>
        <v>-2.4630086404144054</v>
      </c>
      <c r="Q153" s="30">
        <f t="shared" si="165"/>
        <v>-141.12000000000043</v>
      </c>
      <c r="R153" s="47">
        <f t="shared" si="166"/>
        <v>-33.954691663530383</v>
      </c>
      <c r="S153" s="47">
        <f t="shared" si="167"/>
        <v>-44.770913438976386</v>
      </c>
      <c r="T153" s="47">
        <f t="shared" si="168"/>
        <v>56.190353052154215</v>
      </c>
      <c r="U153" s="12">
        <f t="shared" si="180"/>
        <v>-0.92193474785706797</v>
      </c>
      <c r="V153" s="51">
        <f t="shared" si="169"/>
        <v>-0.92193474785706797</v>
      </c>
      <c r="W153" s="47">
        <f t="shared" si="170"/>
        <v>-0.92193474785706797</v>
      </c>
      <c r="X153" s="51">
        <f t="shared" si="171"/>
        <v>5.3612505593225181</v>
      </c>
      <c r="Y153" s="51">
        <f t="shared" si="172"/>
        <v>5.37</v>
      </c>
      <c r="Z153" s="47">
        <f t="shared" si="173"/>
        <v>33.954691663530383</v>
      </c>
      <c r="AA153" s="47">
        <f t="shared" si="174"/>
        <v>-44.770913438976393</v>
      </c>
      <c r="AB153" s="47">
        <f t="shared" si="175"/>
        <v>56.190353052154215</v>
      </c>
      <c r="AC153" s="51"/>
      <c r="AD153" s="12">
        <f t="shared" si="176"/>
        <v>0.92193474785706797</v>
      </c>
      <c r="AE153" s="30">
        <f t="shared" si="177"/>
        <v>52.822970038667712</v>
      </c>
      <c r="AF153" s="43">
        <f t="shared" si="184"/>
        <v>0.64436957210631729</v>
      </c>
      <c r="AG153" s="45">
        <f t="shared" si="181"/>
        <v>43128</v>
      </c>
      <c r="AH153" s="42">
        <f t="shared" si="182"/>
        <v>38</v>
      </c>
      <c r="AI153" s="45">
        <f t="shared" si="183"/>
        <v>43128</v>
      </c>
      <c r="AJ153" s="30">
        <f t="shared" si="163"/>
        <v>33.954691663530383</v>
      </c>
      <c r="AK153" s="30">
        <f t="shared" si="164"/>
        <v>-44.770913438976393</v>
      </c>
      <c r="AL153" s="42"/>
      <c r="AM153" s="42"/>
    </row>
    <row r="154" spans="15:39" x14ac:dyDescent="0.25">
      <c r="O154" s="30">
        <f t="shared" si="178"/>
        <v>43.617644162318854</v>
      </c>
      <c r="P154" s="12">
        <f t="shared" si="179"/>
        <v>-2.469291825721585</v>
      </c>
      <c r="Q154" s="30">
        <f t="shared" si="165"/>
        <v>-141.48000000000044</v>
      </c>
      <c r="R154" s="47">
        <f t="shared" si="166"/>
        <v>-34.126043971598037</v>
      </c>
      <c r="S154" s="47">
        <f t="shared" si="167"/>
        <v>-44.557030796407915</v>
      </c>
      <c r="T154" s="47">
        <f t="shared" si="168"/>
        <v>56.12411131183714</v>
      </c>
      <c r="U154" s="12">
        <f t="shared" si="180"/>
        <v>-0.91719926615468927</v>
      </c>
      <c r="V154" s="51">
        <f t="shared" si="169"/>
        <v>-0.91719926615468927</v>
      </c>
      <c r="W154" s="47">
        <f t="shared" si="170"/>
        <v>-0.91719926615468927</v>
      </c>
      <c r="X154" s="51">
        <f t="shared" si="171"/>
        <v>5.3659860410248967</v>
      </c>
      <c r="Y154" s="51">
        <f t="shared" si="172"/>
        <v>5.37</v>
      </c>
      <c r="Z154" s="47">
        <f t="shared" si="173"/>
        <v>34.126043971598037</v>
      </c>
      <c r="AA154" s="47">
        <f t="shared" si="174"/>
        <v>-44.557030796407915</v>
      </c>
      <c r="AB154" s="47">
        <f t="shared" si="175"/>
        <v>56.12411131183714</v>
      </c>
      <c r="AC154" s="51"/>
      <c r="AD154" s="12">
        <f t="shared" si="176"/>
        <v>0.91719926615468927</v>
      </c>
      <c r="AE154" s="30">
        <f t="shared" si="177"/>
        <v>52.551646923159993</v>
      </c>
      <c r="AF154" s="43">
        <f t="shared" si="184"/>
        <v>0.64910505380869599</v>
      </c>
      <c r="AG154" s="45">
        <f t="shared" si="181"/>
        <v>43128</v>
      </c>
      <c r="AH154" s="42">
        <f t="shared" si="182"/>
        <v>38</v>
      </c>
      <c r="AI154" s="45">
        <f t="shared" si="183"/>
        <v>43128</v>
      </c>
      <c r="AJ154" s="30">
        <f t="shared" si="163"/>
        <v>34.126043971598037</v>
      </c>
      <c r="AK154" s="30">
        <f t="shared" si="164"/>
        <v>-44.557030796407915</v>
      </c>
      <c r="AL154" s="42"/>
      <c r="AM154" s="42"/>
    </row>
    <row r="155" spans="15:39" x14ac:dyDescent="0.25">
      <c r="O155" s="30">
        <f t="shared" si="178"/>
        <v>43.617644162318854</v>
      </c>
      <c r="P155" s="12">
        <f t="shared" si="179"/>
        <v>-2.4755750110287646</v>
      </c>
      <c r="Q155" s="30">
        <f t="shared" si="165"/>
        <v>-141.84000000000043</v>
      </c>
      <c r="R155" s="47">
        <f t="shared" si="166"/>
        <v>-34.296049041882846</v>
      </c>
      <c r="S155" s="47">
        <f t="shared" si="167"/>
        <v>-44.342075744479288</v>
      </c>
      <c r="T155" s="47">
        <f t="shared" si="168"/>
        <v>56.057458568975207</v>
      </c>
      <c r="U155" s="12">
        <f t="shared" si="180"/>
        <v>-0.91246000584288367</v>
      </c>
      <c r="V155" s="51">
        <f t="shared" si="169"/>
        <v>-0.91246000584288367</v>
      </c>
      <c r="W155" s="47">
        <f t="shared" si="170"/>
        <v>-0.91246000584288367</v>
      </c>
      <c r="X155" s="51">
        <f t="shared" si="171"/>
        <v>5.3707253013367025</v>
      </c>
      <c r="Y155" s="51">
        <f t="shared" si="172"/>
        <v>5.38</v>
      </c>
      <c r="Z155" s="47">
        <f t="shared" si="173"/>
        <v>34.296049041882846</v>
      </c>
      <c r="AA155" s="47">
        <f t="shared" si="174"/>
        <v>-44.342075744479288</v>
      </c>
      <c r="AB155" s="47">
        <f t="shared" si="175"/>
        <v>56.057458568975207</v>
      </c>
      <c r="AC155" s="51"/>
      <c r="AD155" s="12">
        <f t="shared" si="176"/>
        <v>0.91246000584288367</v>
      </c>
      <c r="AE155" s="30">
        <f t="shared" si="177"/>
        <v>52.280107309279671</v>
      </c>
      <c r="AF155" s="43">
        <f t="shared" si="184"/>
        <v>0.65384431412050159</v>
      </c>
      <c r="AG155" s="45">
        <f t="shared" si="181"/>
        <v>43128</v>
      </c>
      <c r="AH155" s="42">
        <f t="shared" si="182"/>
        <v>38</v>
      </c>
      <c r="AI155" s="45">
        <f t="shared" si="183"/>
        <v>43128</v>
      </c>
      <c r="AJ155" s="30">
        <f t="shared" si="163"/>
        <v>34.296049041882846</v>
      </c>
      <c r="AK155" s="30">
        <f t="shared" si="164"/>
        <v>-44.342075744479288</v>
      </c>
      <c r="AL155" s="42"/>
      <c r="AM155" s="42"/>
    </row>
    <row r="156" spans="15:39" x14ac:dyDescent="0.25">
      <c r="O156" s="30">
        <f t="shared" si="178"/>
        <v>43.617644162318854</v>
      </c>
      <c r="P156" s="12">
        <f t="shared" si="179"/>
        <v>-2.4818581963359443</v>
      </c>
      <c r="Q156" s="30">
        <f t="shared" si="165"/>
        <v>-142.20000000000044</v>
      </c>
      <c r="R156" s="47">
        <f t="shared" si="166"/>
        <v>-34.464700162875715</v>
      </c>
      <c r="S156" s="47">
        <f t="shared" si="167"/>
        <v>-44.126056769247882</v>
      </c>
      <c r="T156" s="47">
        <f t="shared" si="168"/>
        <v>55.990395991811056</v>
      </c>
      <c r="U156" s="12">
        <f t="shared" si="180"/>
        <v>-0.90771693000484655</v>
      </c>
      <c r="V156" s="51">
        <f t="shared" si="169"/>
        <v>-0.90771693000484655</v>
      </c>
      <c r="W156" s="47">
        <f t="shared" si="170"/>
        <v>-0.90771693000484655</v>
      </c>
      <c r="X156" s="51">
        <f t="shared" si="171"/>
        <v>5.37546837717474</v>
      </c>
      <c r="Y156" s="51">
        <f t="shared" si="172"/>
        <v>5.38</v>
      </c>
      <c r="Z156" s="47">
        <f t="shared" si="173"/>
        <v>34.464700162875715</v>
      </c>
      <c r="AA156" s="47">
        <f t="shared" si="174"/>
        <v>-44.126056769247874</v>
      </c>
      <c r="AB156" s="47">
        <f t="shared" si="175"/>
        <v>55.990395991811056</v>
      </c>
      <c r="AC156" s="51"/>
      <c r="AD156" s="12">
        <f t="shared" si="176"/>
        <v>0.90771693000484655</v>
      </c>
      <c r="AE156" s="30">
        <f t="shared" si="177"/>
        <v>52.008349081849673</v>
      </c>
      <c r="AF156" s="43">
        <f t="shared" si="184"/>
        <v>0.65858738995853872</v>
      </c>
      <c r="AG156" s="45">
        <f t="shared" si="181"/>
        <v>43129</v>
      </c>
      <c r="AH156" s="42">
        <f t="shared" si="182"/>
        <v>39</v>
      </c>
      <c r="AI156" s="45">
        <f t="shared" si="183"/>
        <v>43129</v>
      </c>
      <c r="AJ156" s="30">
        <f t="shared" si="163"/>
        <v>34.464700162875715</v>
      </c>
      <c r="AK156" s="30">
        <f t="shared" si="164"/>
        <v>-44.126056769247874</v>
      </c>
      <c r="AL156" s="42"/>
      <c r="AM156" s="42"/>
    </row>
    <row r="157" spans="15:39" x14ac:dyDescent="0.25">
      <c r="O157" s="30">
        <f t="shared" si="178"/>
        <v>43.617644162318854</v>
      </c>
      <c r="P157" s="12">
        <f t="shared" si="179"/>
        <v>-2.4881413816431239</v>
      </c>
      <c r="Q157" s="30">
        <f t="shared" si="165"/>
        <v>-142.56000000000046</v>
      </c>
      <c r="R157" s="47">
        <f t="shared" si="166"/>
        <v>-34.63199067651918</v>
      </c>
      <c r="S157" s="47">
        <f t="shared" si="167"/>
        <v>-43.908982398772949</v>
      </c>
      <c r="T157" s="47">
        <f t="shared" si="168"/>
        <v>55.922924758226515</v>
      </c>
      <c r="U157" s="12">
        <f t="shared" si="180"/>
        <v>-0.90297000147452877</v>
      </c>
      <c r="V157" s="51">
        <f t="shared" si="169"/>
        <v>-0.90297000147452877</v>
      </c>
      <c r="W157" s="47">
        <f t="shared" si="170"/>
        <v>-0.90297000147452877</v>
      </c>
      <c r="X157" s="51">
        <f t="shared" si="171"/>
        <v>5.3802153057050575</v>
      </c>
      <c r="Y157" s="51">
        <f t="shared" si="172"/>
        <v>5.39</v>
      </c>
      <c r="Z157" s="47">
        <f t="shared" si="173"/>
        <v>34.63199067651918</v>
      </c>
      <c r="AA157" s="47">
        <f t="shared" si="174"/>
        <v>-43.908982398772949</v>
      </c>
      <c r="AB157" s="47">
        <f t="shared" si="175"/>
        <v>55.922924758226515</v>
      </c>
      <c r="AC157" s="51"/>
      <c r="AD157" s="12">
        <f t="shared" si="176"/>
        <v>0.90297000147452877</v>
      </c>
      <c r="AE157" s="30">
        <f t="shared" si="177"/>
        <v>51.736370111412221</v>
      </c>
      <c r="AF157" s="43">
        <f t="shared" si="184"/>
        <v>0.66333431848885649</v>
      </c>
      <c r="AG157" s="45">
        <f t="shared" si="181"/>
        <v>43129</v>
      </c>
      <c r="AH157" s="42">
        <f t="shared" si="182"/>
        <v>39</v>
      </c>
      <c r="AI157" s="45">
        <f t="shared" si="183"/>
        <v>43129</v>
      </c>
      <c r="AJ157" s="30">
        <f t="shared" si="163"/>
        <v>34.63199067651918</v>
      </c>
      <c r="AK157" s="30">
        <f t="shared" si="164"/>
        <v>-43.908982398772949</v>
      </c>
      <c r="AL157" s="42"/>
      <c r="AM157" s="42"/>
    </row>
    <row r="158" spans="15:39" x14ac:dyDescent="0.25">
      <c r="O158" s="30">
        <f t="shared" si="178"/>
        <v>43.617644162318854</v>
      </c>
      <c r="P158" s="12">
        <f t="shared" si="179"/>
        <v>-2.4944245669503036</v>
      </c>
      <c r="Q158" s="30">
        <f t="shared" si="165"/>
        <v>-142.92000000000044</v>
      </c>
      <c r="R158" s="47">
        <f t="shared" si="166"/>
        <v>-34.797913978470199</v>
      </c>
      <c r="S158" s="47">
        <f t="shared" si="167"/>
        <v>-43.690861202778947</v>
      </c>
      <c r="T158" s="47">
        <f t="shared" si="168"/>
        <v>55.855046055781806</v>
      </c>
      <c r="U158" s="12">
        <f t="shared" si="180"/>
        <v>-0.89821918283381108</v>
      </c>
      <c r="V158" s="51">
        <f t="shared" si="169"/>
        <v>-0.89821918283381108</v>
      </c>
      <c r="W158" s="47">
        <f t="shared" si="170"/>
        <v>-0.89821918283381108</v>
      </c>
      <c r="X158" s="51">
        <f t="shared" si="171"/>
        <v>5.3849661243457749</v>
      </c>
      <c r="Y158" s="51">
        <f t="shared" si="172"/>
        <v>5.39</v>
      </c>
      <c r="Z158" s="47">
        <f t="shared" si="173"/>
        <v>34.797913978470206</v>
      </c>
      <c r="AA158" s="47">
        <f t="shared" si="174"/>
        <v>-43.690861202778947</v>
      </c>
      <c r="AB158" s="47">
        <f t="shared" si="175"/>
        <v>55.855046055781806</v>
      </c>
      <c r="AC158" s="51"/>
      <c r="AD158" s="12">
        <f t="shared" si="176"/>
        <v>0.89821918283381108</v>
      </c>
      <c r="AE158" s="30">
        <f t="shared" si="177"/>
        <v>51.464168254067012</v>
      </c>
      <c r="AF158" s="43">
        <f t="shared" si="184"/>
        <v>0.66808513712957418</v>
      </c>
      <c r="AG158" s="45">
        <f t="shared" si="181"/>
        <v>43129</v>
      </c>
      <c r="AH158" s="42">
        <f t="shared" si="182"/>
        <v>39</v>
      </c>
      <c r="AI158" s="45">
        <f t="shared" si="183"/>
        <v>43129</v>
      </c>
      <c r="AJ158" s="30">
        <f t="shared" si="163"/>
        <v>34.797913978470206</v>
      </c>
      <c r="AK158" s="30">
        <f t="shared" si="164"/>
        <v>-43.690861202778947</v>
      </c>
      <c r="AL158" s="42"/>
      <c r="AM158" s="42"/>
    </row>
    <row r="159" spans="15:39" x14ac:dyDescent="0.25">
      <c r="O159" s="30">
        <f t="shared" si="178"/>
        <v>43.617644162318854</v>
      </c>
      <c r="P159" s="12">
        <f t="shared" si="179"/>
        <v>-2.5007077522574832</v>
      </c>
      <c r="Q159" s="30">
        <f t="shared" si="165"/>
        <v>-143.28000000000046</v>
      </c>
      <c r="R159" s="47">
        <f t="shared" si="166"/>
        <v>-34.962463518360913</v>
      </c>
      <c r="S159" s="47">
        <f t="shared" si="167"/>
        <v>-43.471701792317212</v>
      </c>
      <c r="T159" s="47">
        <f t="shared" si="168"/>
        <v>55.786761081755529</v>
      </c>
      <c r="U159" s="12">
        <f t="shared" si="180"/>
        <v>-0.89346443640965045</v>
      </c>
      <c r="V159" s="51">
        <f t="shared" si="169"/>
        <v>-0.89346443640965045</v>
      </c>
      <c r="W159" s="47">
        <f t="shared" si="170"/>
        <v>-0.89346443640965045</v>
      </c>
      <c r="X159" s="51">
        <f t="shared" si="171"/>
        <v>5.3897208707699358</v>
      </c>
      <c r="Y159" s="51">
        <f t="shared" si="172"/>
        <v>5.39</v>
      </c>
      <c r="Z159" s="47">
        <f t="shared" si="173"/>
        <v>34.962463518360913</v>
      </c>
      <c r="AA159" s="47">
        <f t="shared" si="174"/>
        <v>-43.471701792317212</v>
      </c>
      <c r="AB159" s="47">
        <f t="shared" si="175"/>
        <v>55.786761081755529</v>
      </c>
      <c r="AC159" s="51"/>
      <c r="AD159" s="12">
        <f t="shared" si="176"/>
        <v>0.89346443640965045</v>
      </c>
      <c r="AE159" s="30">
        <f t="shared" si="177"/>
        <v>51.191741351307691</v>
      </c>
      <c r="AF159" s="43">
        <f t="shared" si="184"/>
        <v>0.67283988355373481</v>
      </c>
      <c r="AG159" s="45">
        <f t="shared" si="181"/>
        <v>43130</v>
      </c>
      <c r="AH159" s="42">
        <f t="shared" si="182"/>
        <v>40</v>
      </c>
      <c r="AI159" s="45">
        <f t="shared" si="183"/>
        <v>43130</v>
      </c>
      <c r="AJ159" s="30">
        <f t="shared" si="163"/>
        <v>34.962463518360913</v>
      </c>
      <c r="AK159" s="30">
        <f t="shared" si="164"/>
        <v>-43.471701792317212</v>
      </c>
      <c r="AL159" s="42"/>
      <c r="AM159" s="42"/>
    </row>
    <row r="160" spans="15:39" x14ac:dyDescent="0.25">
      <c r="O160" s="30">
        <f t="shared" si="178"/>
        <v>43.617644162318854</v>
      </c>
      <c r="P160" s="12">
        <f t="shared" si="179"/>
        <v>-2.5069909375646628</v>
      </c>
      <c r="Q160" s="30">
        <f t="shared" si="165"/>
        <v>-143.64000000000044</v>
      </c>
      <c r="R160" s="47">
        <f t="shared" si="166"/>
        <v>-35.125632800057261</v>
      </c>
      <c r="S160" s="47">
        <f t="shared" si="167"/>
        <v>-43.251512819426011</v>
      </c>
      <c r="T160" s="47">
        <f t="shared" si="168"/>
        <v>55.718071043185184</v>
      </c>
      <c r="U160" s="12">
        <f t="shared" si="180"/>
        <v>-0.88870572427120198</v>
      </c>
      <c r="V160" s="51">
        <f t="shared" si="169"/>
        <v>-0.88870572427120198</v>
      </c>
      <c r="W160" s="47">
        <f t="shared" si="170"/>
        <v>-0.88870572427120198</v>
      </c>
      <c r="X160" s="51">
        <f t="shared" si="171"/>
        <v>5.3944795829083843</v>
      </c>
      <c r="Y160" s="51">
        <f t="shared" si="172"/>
        <v>5.3999999999999995</v>
      </c>
      <c r="Z160" s="47">
        <f t="shared" si="173"/>
        <v>35.125632800057261</v>
      </c>
      <c r="AA160" s="47">
        <f t="shared" si="174"/>
        <v>-43.251512819426019</v>
      </c>
      <c r="AB160" s="47">
        <f t="shared" si="175"/>
        <v>55.718071043185191</v>
      </c>
      <c r="AC160" s="51"/>
      <c r="AD160" s="12">
        <f t="shared" si="176"/>
        <v>0.88870572427120198</v>
      </c>
      <c r="AE160" s="30">
        <f t="shared" si="177"/>
        <v>50.91908722985692</v>
      </c>
      <c r="AF160" s="43">
        <f t="shared" si="184"/>
        <v>0.67759859569218328</v>
      </c>
      <c r="AG160" s="45">
        <f t="shared" si="181"/>
        <v>43130</v>
      </c>
      <c r="AH160" s="42">
        <f t="shared" si="182"/>
        <v>40</v>
      </c>
      <c r="AI160" s="45">
        <f t="shared" si="183"/>
        <v>43130</v>
      </c>
      <c r="AJ160" s="30">
        <f t="shared" si="163"/>
        <v>35.125632800057261</v>
      </c>
      <c r="AK160" s="30">
        <f t="shared" si="164"/>
        <v>-43.251512819426019</v>
      </c>
      <c r="AL160" s="42"/>
      <c r="AM160" s="42"/>
    </row>
    <row r="161" spans="15:39" x14ac:dyDescent="0.25">
      <c r="O161" s="30">
        <f t="shared" si="178"/>
        <v>43.617644162318854</v>
      </c>
      <c r="P161" s="12">
        <f t="shared" si="179"/>
        <v>-2.5132741228718425</v>
      </c>
      <c r="Q161" s="30">
        <f t="shared" si="165"/>
        <v>-144.00000000000045</v>
      </c>
      <c r="R161" s="47">
        <f t="shared" si="166"/>
        <v>-35.287415381915373</v>
      </c>
      <c r="S161" s="47">
        <f t="shared" si="167"/>
        <v>-43.030302976788967</v>
      </c>
      <c r="T161" s="47">
        <f t="shared" si="168"/>
        <v>55.648977156908202</v>
      </c>
      <c r="U161" s="12">
        <f t="shared" si="180"/>
        <v>-0.88394300822691563</v>
      </c>
      <c r="V161" s="51">
        <f t="shared" si="169"/>
        <v>-0.88394300822691563</v>
      </c>
      <c r="W161" s="47">
        <f t="shared" si="170"/>
        <v>-0.88394300822691563</v>
      </c>
      <c r="X161" s="51">
        <f t="shared" si="171"/>
        <v>5.3992422989526707</v>
      </c>
      <c r="Y161" s="51">
        <f t="shared" si="172"/>
        <v>5.3999999999999995</v>
      </c>
      <c r="Z161" s="47">
        <f t="shared" si="173"/>
        <v>35.287415381915373</v>
      </c>
      <c r="AA161" s="47">
        <f t="shared" si="174"/>
        <v>-43.030302976788967</v>
      </c>
      <c r="AB161" s="47">
        <f t="shared" si="175"/>
        <v>55.648977156908202</v>
      </c>
      <c r="AC161" s="51"/>
      <c r="AD161" s="12">
        <f t="shared" si="176"/>
        <v>0.88394300822691563</v>
      </c>
      <c r="AE161" s="30">
        <f t="shared" si="177"/>
        <v>50.64620370150007</v>
      </c>
      <c r="AF161" s="43">
        <f t="shared" si="184"/>
        <v>0.68236131173646963</v>
      </c>
      <c r="AG161" s="45">
        <f t="shared" si="181"/>
        <v>43130</v>
      </c>
      <c r="AH161" s="42">
        <f t="shared" si="182"/>
        <v>40</v>
      </c>
      <c r="AI161" s="45">
        <f t="shared" si="183"/>
        <v>43130</v>
      </c>
      <c r="AJ161" s="30">
        <f t="shared" si="163"/>
        <v>35.287415381915373</v>
      </c>
      <c r="AK161" s="30">
        <f t="shared" si="164"/>
        <v>-43.030302976788967</v>
      </c>
      <c r="AL161" s="42"/>
      <c r="AM161" s="42"/>
    </row>
    <row r="162" spans="15:39" x14ac:dyDescent="0.25">
      <c r="O162" s="30">
        <f t="shared" si="178"/>
        <v>43.617644162318854</v>
      </c>
      <c r="P162" s="12">
        <f t="shared" si="179"/>
        <v>-2.5195573081790221</v>
      </c>
      <c r="Q162" s="30">
        <f t="shared" si="165"/>
        <v>-144.36000000000044</v>
      </c>
      <c r="R162" s="47">
        <f t="shared" si="166"/>
        <v>-35.447804877035942</v>
      </c>
      <c r="S162" s="47">
        <f t="shared" si="167"/>
        <v>-42.808080997391897</v>
      </c>
      <c r="T162" s="47">
        <f t="shared" si="168"/>
        <v>55.579480649603752</v>
      </c>
      <c r="U162" s="12">
        <f t="shared" si="180"/>
        <v>-0.87917624982160503</v>
      </c>
      <c r="V162" s="51">
        <f t="shared" si="169"/>
        <v>-0.87917624982160503</v>
      </c>
      <c r="W162" s="47">
        <f t="shared" si="170"/>
        <v>-0.87917624982160503</v>
      </c>
      <c r="X162" s="51">
        <f t="shared" si="171"/>
        <v>5.4040090573579809</v>
      </c>
      <c r="Y162" s="51">
        <f t="shared" si="172"/>
        <v>5.41</v>
      </c>
      <c r="Z162" s="47">
        <f t="shared" si="173"/>
        <v>35.447804877035942</v>
      </c>
      <c r="AA162" s="47">
        <f t="shared" si="174"/>
        <v>-42.80808099739189</v>
      </c>
      <c r="AB162" s="47">
        <f t="shared" si="175"/>
        <v>55.579480649603752</v>
      </c>
      <c r="AC162" s="51"/>
      <c r="AD162" s="12">
        <f t="shared" si="176"/>
        <v>0.87917624982160503</v>
      </c>
      <c r="AE162" s="30">
        <f t="shared" si="177"/>
        <v>50.373088562917268</v>
      </c>
      <c r="AF162" s="43">
        <f t="shared" si="184"/>
        <v>0.68712807014178023</v>
      </c>
      <c r="AG162" s="45">
        <f t="shared" si="181"/>
        <v>43130</v>
      </c>
      <c r="AH162" s="42">
        <f t="shared" si="182"/>
        <v>40</v>
      </c>
      <c r="AI162" s="45">
        <f t="shared" si="183"/>
        <v>43130</v>
      </c>
      <c r="AJ162" s="30">
        <f t="shared" si="163"/>
        <v>35.447804877035942</v>
      </c>
      <c r="AK162" s="30">
        <f t="shared" si="164"/>
        <v>-42.80808099739189</v>
      </c>
      <c r="AL162" s="42"/>
      <c r="AM162" s="42"/>
    </row>
    <row r="163" spans="15:39" x14ac:dyDescent="0.25">
      <c r="O163" s="30">
        <f t="shared" si="178"/>
        <v>43.617644162318854</v>
      </c>
      <c r="P163" s="12">
        <f t="shared" si="179"/>
        <v>-2.5258404934862018</v>
      </c>
      <c r="Q163" s="30">
        <f t="shared" si="165"/>
        <v>-144.72000000000048</v>
      </c>
      <c r="R163" s="47">
        <f t="shared" si="166"/>
        <v>-35.606794953516328</v>
      </c>
      <c r="S163" s="47">
        <f t="shared" si="167"/>
        <v>-42.584855654178043</v>
      </c>
      <c r="T163" s="47">
        <f t="shared" si="168"/>
        <v>55.50958275783502</v>
      </c>
      <c r="U163" s="12">
        <f t="shared" si="180"/>
        <v>-0.87440541033349251</v>
      </c>
      <c r="V163" s="51">
        <f t="shared" si="169"/>
        <v>-0.87440541033349251</v>
      </c>
      <c r="W163" s="47">
        <f t="shared" si="170"/>
        <v>-0.87440541033349251</v>
      </c>
      <c r="X163" s="51">
        <f t="shared" si="171"/>
        <v>5.4087798968460934</v>
      </c>
      <c r="Y163" s="51">
        <f t="shared" si="172"/>
        <v>5.41</v>
      </c>
      <c r="Z163" s="47">
        <f t="shared" si="173"/>
        <v>35.606794953516321</v>
      </c>
      <c r="AA163" s="47">
        <f t="shared" si="174"/>
        <v>-42.584855654178043</v>
      </c>
      <c r="AB163" s="47">
        <f t="shared" si="175"/>
        <v>55.50958275783502</v>
      </c>
      <c r="AC163" s="51"/>
      <c r="AD163" s="12">
        <f t="shared" si="176"/>
        <v>0.87440541033349251</v>
      </c>
      <c r="AE163" s="30">
        <f t="shared" si="177"/>
        <v>50.099739595514066</v>
      </c>
      <c r="AF163" s="43">
        <f t="shared" si="184"/>
        <v>0.69189890962989276</v>
      </c>
      <c r="AG163" s="45">
        <f t="shared" si="181"/>
        <v>43131</v>
      </c>
      <c r="AH163" s="42">
        <f t="shared" si="182"/>
        <v>41</v>
      </c>
      <c r="AI163" s="45">
        <f t="shared" si="183"/>
        <v>43131</v>
      </c>
      <c r="AJ163" s="30">
        <f t="shared" si="163"/>
        <v>35.606794953516321</v>
      </c>
      <c r="AK163" s="30">
        <f t="shared" si="164"/>
        <v>-42.584855654178043</v>
      </c>
      <c r="AL163" s="42"/>
      <c r="AM163" s="42"/>
    </row>
    <row r="164" spans="15:39" x14ac:dyDescent="0.25">
      <c r="O164" s="30">
        <f t="shared" si="178"/>
        <v>43.617644162318854</v>
      </c>
      <c r="P164" s="12">
        <f t="shared" si="179"/>
        <v>-2.5321236787933814</v>
      </c>
      <c r="Q164" s="30">
        <f t="shared" si="165"/>
        <v>-145.08000000000047</v>
      </c>
      <c r="R164" s="47">
        <f t="shared" si="166"/>
        <v>-35.76437933470055</v>
      </c>
      <c r="S164" s="47">
        <f t="shared" si="167"/>
        <v>-42.360635759701736</v>
      </c>
      <c r="T164" s="47">
        <f t="shared" si="168"/>
        <v>55.439284728092197</v>
      </c>
      <c r="U164" s="12">
        <f t="shared" si="180"/>
        <v>-0.86963045077122447</v>
      </c>
      <c r="V164" s="51">
        <f t="shared" si="169"/>
        <v>-0.86963045077122447</v>
      </c>
      <c r="W164" s="47">
        <f t="shared" si="170"/>
        <v>-0.86963045077122447</v>
      </c>
      <c r="X164" s="51">
        <f t="shared" si="171"/>
        <v>5.4135548564083615</v>
      </c>
      <c r="Y164" s="51">
        <f t="shared" si="172"/>
        <v>5.42</v>
      </c>
      <c r="Z164" s="47">
        <f t="shared" si="173"/>
        <v>35.76437933470055</v>
      </c>
      <c r="AA164" s="47">
        <f t="shared" si="174"/>
        <v>-42.360635759701729</v>
      </c>
      <c r="AB164" s="47">
        <f t="shared" si="175"/>
        <v>55.439284728092197</v>
      </c>
      <c r="AC164" s="51"/>
      <c r="AD164" s="12">
        <f t="shared" si="176"/>
        <v>0.86963045077122447</v>
      </c>
      <c r="AE164" s="30">
        <f t="shared" si="177"/>
        <v>49.826154565250469</v>
      </c>
      <c r="AF164" s="43">
        <f t="shared" si="184"/>
        <v>0.69667386919216079</v>
      </c>
      <c r="AG164" s="45">
        <f t="shared" si="181"/>
        <v>43131</v>
      </c>
      <c r="AH164" s="42">
        <f t="shared" si="182"/>
        <v>41</v>
      </c>
      <c r="AI164" s="45">
        <f t="shared" si="183"/>
        <v>43131</v>
      </c>
      <c r="AJ164" s="30">
        <f t="shared" si="163"/>
        <v>35.76437933470055</v>
      </c>
      <c r="AK164" s="30">
        <f t="shared" si="164"/>
        <v>-42.360635759701729</v>
      </c>
      <c r="AL164" s="42"/>
      <c r="AM164" s="42"/>
    </row>
    <row r="165" spans="15:39" x14ac:dyDescent="0.25">
      <c r="O165" s="30">
        <f t="shared" si="178"/>
        <v>43.617644162318854</v>
      </c>
      <c r="P165" s="12">
        <f t="shared" si="179"/>
        <v>-2.538406864100561</v>
      </c>
      <c r="Q165" s="30">
        <f t="shared" si="165"/>
        <v>-145.44000000000048</v>
      </c>
      <c r="R165" s="47">
        <f t="shared" si="166"/>
        <v>-35.920551799427059</v>
      </c>
      <c r="S165" s="47">
        <f t="shared" si="167"/>
        <v>-42.135430165780477</v>
      </c>
      <c r="T165" s="47">
        <f t="shared" si="168"/>
        <v>55.368587816836055</v>
      </c>
      <c r="U165" s="12">
        <f t="shared" si="180"/>
        <v>-0.86485133187086272</v>
      </c>
      <c r="V165" s="51">
        <f t="shared" si="169"/>
        <v>-0.86485133187086272</v>
      </c>
      <c r="W165" s="47">
        <f t="shared" si="170"/>
        <v>-0.86485133187086272</v>
      </c>
      <c r="X165" s="51">
        <f t="shared" si="171"/>
        <v>5.4183339753087232</v>
      </c>
      <c r="Y165" s="51">
        <f t="shared" si="172"/>
        <v>5.42</v>
      </c>
      <c r="Z165" s="47">
        <f t="shared" si="173"/>
        <v>35.920551799427059</v>
      </c>
      <c r="AA165" s="47">
        <f t="shared" si="174"/>
        <v>-42.135430165780477</v>
      </c>
      <c r="AB165" s="47">
        <f t="shared" si="175"/>
        <v>55.368587816836055</v>
      </c>
      <c r="AC165" s="51"/>
      <c r="AD165" s="12">
        <f t="shared" si="176"/>
        <v>0.86485133187086272</v>
      </c>
      <c r="AE165" s="30">
        <f t="shared" si="177"/>
        <v>49.552331222468531</v>
      </c>
      <c r="AF165" s="43">
        <f t="shared" si="184"/>
        <v>0.70145298809252254</v>
      </c>
      <c r="AG165" s="45">
        <f t="shared" si="181"/>
        <v>43131</v>
      </c>
      <c r="AH165" s="42">
        <f t="shared" si="182"/>
        <v>41</v>
      </c>
      <c r="AI165" s="45">
        <f t="shared" si="183"/>
        <v>43131</v>
      </c>
      <c r="AJ165" s="30">
        <f t="shared" si="163"/>
        <v>35.920551799427059</v>
      </c>
      <c r="AK165" s="30">
        <f t="shared" si="164"/>
        <v>-42.135430165780477</v>
      </c>
      <c r="AL165" s="42"/>
      <c r="AM165" s="42"/>
    </row>
    <row r="166" spans="15:39" x14ac:dyDescent="0.25">
      <c r="O166" s="30">
        <f t="shared" si="178"/>
        <v>43.617644162318854</v>
      </c>
      <c r="P166" s="12">
        <f t="shared" si="179"/>
        <v>-2.5446900494077407</v>
      </c>
      <c r="Q166" s="30">
        <f t="shared" si="165"/>
        <v>-145.80000000000047</v>
      </c>
      <c r="R166" s="47">
        <f t="shared" si="166"/>
        <v>-36.075306182274367</v>
      </c>
      <c r="S166" s="47">
        <f t="shared" si="167"/>
        <v>-41.909247763145494</v>
      </c>
      <c r="T166" s="47">
        <f t="shared" si="168"/>
        <v>55.297493290542192</v>
      </c>
      <c r="U166" s="12">
        <f t="shared" si="180"/>
        <v>-0.86006801409284683</v>
      </c>
      <c r="V166" s="51">
        <f t="shared" si="169"/>
        <v>-0.86006801409284683</v>
      </c>
      <c r="W166" s="47">
        <f t="shared" si="170"/>
        <v>-0.86006801409284683</v>
      </c>
      <c r="X166" s="51">
        <f t="shared" si="171"/>
        <v>5.4231172930867393</v>
      </c>
      <c r="Y166" s="51">
        <f t="shared" si="172"/>
        <v>5.43</v>
      </c>
      <c r="Z166" s="47">
        <f t="shared" si="173"/>
        <v>36.075306182274367</v>
      </c>
      <c r="AA166" s="47">
        <f t="shared" si="174"/>
        <v>-41.909247763145494</v>
      </c>
      <c r="AB166" s="47">
        <f t="shared" si="175"/>
        <v>55.297493290542192</v>
      </c>
      <c r="AC166" s="51"/>
      <c r="AD166" s="12">
        <f t="shared" si="176"/>
        <v>0.86006801409284683</v>
      </c>
      <c r="AE166" s="30">
        <f t="shared" si="177"/>
        <v>49.27826730171833</v>
      </c>
      <c r="AF166" s="43">
        <f t="shared" si="184"/>
        <v>0.70623630587053843</v>
      </c>
      <c r="AG166" s="45">
        <f t="shared" si="181"/>
        <v>43132</v>
      </c>
      <c r="AH166" s="42">
        <f t="shared" si="182"/>
        <v>42</v>
      </c>
      <c r="AI166" s="45">
        <f t="shared" si="183"/>
        <v>43132</v>
      </c>
      <c r="AJ166" s="30">
        <f t="shared" si="163"/>
        <v>36.075306182274367</v>
      </c>
      <c r="AK166" s="30">
        <f t="shared" si="164"/>
        <v>-41.909247763145494</v>
      </c>
      <c r="AL166" s="42"/>
      <c r="AM166" s="42"/>
    </row>
    <row r="167" spans="15:39" x14ac:dyDescent="0.25">
      <c r="O167" s="30">
        <f t="shared" si="178"/>
        <v>43.617644162318854</v>
      </c>
      <c r="P167" s="12">
        <f t="shared" si="179"/>
        <v>-2.5509732347149203</v>
      </c>
      <c r="Q167" s="30">
        <f t="shared" si="165"/>
        <v>-146.16000000000048</v>
      </c>
      <c r="R167" s="47">
        <f t="shared" si="166"/>
        <v>-36.228636373804413</v>
      </c>
      <c r="S167" s="47">
        <f t="shared" si="167"/>
        <v>-41.682097481090771</v>
      </c>
      <c r="T167" s="47">
        <f t="shared" si="168"/>
        <v>55.226002425745946</v>
      </c>
      <c r="U167" s="12">
        <f t="shared" si="180"/>
        <v>-0.85528045761893134</v>
      </c>
      <c r="V167" s="51">
        <f t="shared" si="169"/>
        <v>-0.85528045761893134</v>
      </c>
      <c r="W167" s="47">
        <f t="shared" si="170"/>
        <v>-0.85528045761893134</v>
      </c>
      <c r="X167" s="51">
        <f t="shared" si="171"/>
        <v>5.4279048495606546</v>
      </c>
      <c r="Y167" s="51">
        <f t="shared" si="172"/>
        <v>5.43</v>
      </c>
      <c r="Z167" s="47">
        <f t="shared" si="173"/>
        <v>36.228636373804406</v>
      </c>
      <c r="AA167" s="47">
        <f t="shared" si="174"/>
        <v>-41.682097481090764</v>
      </c>
      <c r="AB167" s="47">
        <f t="shared" si="175"/>
        <v>55.226002425745939</v>
      </c>
      <c r="AC167" s="51"/>
      <c r="AD167" s="12">
        <f t="shared" si="176"/>
        <v>0.85528045761893134</v>
      </c>
      <c r="AE167" s="30">
        <f t="shared" si="177"/>
        <v>49.003960521582442</v>
      </c>
      <c r="AF167" s="43">
        <f t="shared" si="184"/>
        <v>0.71102386234445392</v>
      </c>
      <c r="AG167" s="45">
        <f t="shared" si="181"/>
        <v>43132</v>
      </c>
      <c r="AH167" s="42">
        <f t="shared" si="182"/>
        <v>42</v>
      </c>
      <c r="AI167" s="45">
        <f t="shared" si="183"/>
        <v>43132</v>
      </c>
      <c r="AJ167" s="30">
        <f t="shared" si="163"/>
        <v>36.228636373804406</v>
      </c>
      <c r="AK167" s="30">
        <f t="shared" si="164"/>
        <v>-41.682097481090764</v>
      </c>
      <c r="AL167" s="42"/>
      <c r="AM167" s="42"/>
    </row>
    <row r="168" spans="15:39" x14ac:dyDescent="0.25">
      <c r="O168" s="30">
        <f t="shared" si="178"/>
        <v>43.617644162318854</v>
      </c>
      <c r="P168" s="12">
        <f t="shared" si="179"/>
        <v>-2.5572564200221</v>
      </c>
      <c r="Q168" s="30">
        <f t="shared" si="165"/>
        <v>-146.52000000000046</v>
      </c>
      <c r="R168" s="47">
        <f t="shared" si="166"/>
        <v>-36.380536320803792</v>
      </c>
      <c r="S168" s="47">
        <f t="shared" si="167"/>
        <v>-41.453988287120495</v>
      </c>
      <c r="T168" s="47">
        <f t="shared" si="168"/>
        <v>55.154116509087949</v>
      </c>
      <c r="U168" s="12">
        <f t="shared" si="180"/>
        <v>-0.85048862234909184</v>
      </c>
      <c r="V168" s="51">
        <f t="shared" si="169"/>
        <v>-0.85048862234909184</v>
      </c>
      <c r="W168" s="47">
        <f t="shared" si="170"/>
        <v>-0.85048862234909184</v>
      </c>
      <c r="X168" s="51">
        <f t="shared" si="171"/>
        <v>5.4326966848304945</v>
      </c>
      <c r="Y168" s="51">
        <f t="shared" si="172"/>
        <v>5.4399999999999995</v>
      </c>
      <c r="Z168" s="47">
        <f t="shared" si="173"/>
        <v>36.380536320803799</v>
      </c>
      <c r="AA168" s="47">
        <f t="shared" si="174"/>
        <v>-41.453988287120495</v>
      </c>
      <c r="AB168" s="47">
        <f t="shared" si="175"/>
        <v>55.154116509087949</v>
      </c>
      <c r="AC168" s="51"/>
      <c r="AD168" s="12">
        <f t="shared" si="176"/>
        <v>0.85048862234909184</v>
      </c>
      <c r="AE168" s="30">
        <f t="shared" si="177"/>
        <v>48.729408584498707</v>
      </c>
      <c r="AF168" s="43">
        <f t="shared" si="184"/>
        <v>0.71581569761429342</v>
      </c>
      <c r="AG168" s="45">
        <f t="shared" si="181"/>
        <v>43132</v>
      </c>
      <c r="AH168" s="42">
        <f t="shared" si="182"/>
        <v>42</v>
      </c>
      <c r="AI168" s="45">
        <f t="shared" si="183"/>
        <v>43132</v>
      </c>
      <c r="AJ168" s="30">
        <f t="shared" si="163"/>
        <v>36.380536320803799</v>
      </c>
      <c r="AK168" s="30">
        <f t="shared" si="164"/>
        <v>-41.453988287120495</v>
      </c>
      <c r="AL168" s="42"/>
      <c r="AM168" s="42"/>
    </row>
    <row r="169" spans="15:39" x14ac:dyDescent="0.25">
      <c r="O169" s="30">
        <f t="shared" si="178"/>
        <v>43.617644162318854</v>
      </c>
      <c r="P169" s="12">
        <f t="shared" si="179"/>
        <v>-2.5635396053292796</v>
      </c>
      <c r="Q169" s="30">
        <f t="shared" si="165"/>
        <v>-146.88000000000048</v>
      </c>
      <c r="R169" s="47">
        <f t="shared" si="166"/>
        <v>-36.531000026522669</v>
      </c>
      <c r="S169" s="47">
        <f t="shared" si="167"/>
        <v>-41.224929186595055</v>
      </c>
      <c r="T169" s="47">
        <f t="shared" si="168"/>
        <v>55.08183683736025</v>
      </c>
      <c r="U169" s="12">
        <f t="shared" si="180"/>
        <v>-0.84569246789840768</v>
      </c>
      <c r="V169" s="51">
        <f t="shared" si="169"/>
        <v>-0.84569246789840768</v>
      </c>
      <c r="W169" s="47">
        <f t="shared" si="170"/>
        <v>-0.84569246789840768</v>
      </c>
      <c r="X169" s="51">
        <f t="shared" si="171"/>
        <v>5.4374928392811785</v>
      </c>
      <c r="Y169" s="51">
        <f t="shared" si="172"/>
        <v>5.4399999999999995</v>
      </c>
      <c r="Z169" s="47">
        <f t="shared" si="173"/>
        <v>36.531000026522676</v>
      </c>
      <c r="AA169" s="47">
        <f t="shared" si="174"/>
        <v>-41.224929186595055</v>
      </c>
      <c r="AB169" s="47">
        <f t="shared" si="175"/>
        <v>55.08183683736025</v>
      </c>
      <c r="AC169" s="51"/>
      <c r="AD169" s="12">
        <f t="shared" si="176"/>
        <v>0.84569246789840768</v>
      </c>
      <c r="AE169" s="30">
        <f t="shared" si="177"/>
        <v>48.45460917658162</v>
      </c>
      <c r="AF169" s="43">
        <f t="shared" si="184"/>
        <v>0.72061185206497758</v>
      </c>
      <c r="AG169" s="45">
        <f t="shared" si="181"/>
        <v>43132</v>
      </c>
      <c r="AH169" s="42">
        <f t="shared" si="182"/>
        <v>42</v>
      </c>
      <c r="AI169" s="45">
        <f t="shared" si="183"/>
        <v>43132</v>
      </c>
      <c r="AJ169" s="30">
        <f t="shared" si="163"/>
        <v>36.531000026522676</v>
      </c>
      <c r="AK169" s="30">
        <f t="shared" si="164"/>
        <v>-41.224929186595055</v>
      </c>
      <c r="AL169" s="42"/>
      <c r="AM169" s="42"/>
    </row>
    <row r="170" spans="15:39" x14ac:dyDescent="0.25">
      <c r="O170" s="30">
        <f t="shared" si="178"/>
        <v>43.617644162318854</v>
      </c>
      <c r="P170" s="12">
        <f t="shared" si="179"/>
        <v>-2.5698227906364592</v>
      </c>
      <c r="Q170" s="30">
        <f t="shared" si="165"/>
        <v>-147.24000000000049</v>
      </c>
      <c r="R170" s="47">
        <f t="shared" si="166"/>
        <v>-36.680021550911597</v>
      </c>
      <c r="S170" s="47">
        <f t="shared" si="167"/>
        <v>-40.994929222375532</v>
      </c>
      <c r="T170" s="47">
        <f t="shared" si="168"/>
        <v>55.009164717553375</v>
      </c>
      <c r="U170" s="12">
        <f t="shared" si="180"/>
        <v>-0.84089195359391289</v>
      </c>
      <c r="V170" s="51">
        <f t="shared" si="169"/>
        <v>-0.84089195359391289</v>
      </c>
      <c r="W170" s="47">
        <f t="shared" si="170"/>
        <v>-0.84089195359391289</v>
      </c>
      <c r="X170" s="51">
        <f t="shared" si="171"/>
        <v>5.442293353585673</v>
      </c>
      <c r="Y170" s="51">
        <f t="shared" si="172"/>
        <v>5.45</v>
      </c>
      <c r="Z170" s="47">
        <f t="shared" si="173"/>
        <v>36.680021550911604</v>
      </c>
      <c r="AA170" s="47">
        <f t="shared" si="174"/>
        <v>-40.994929222375532</v>
      </c>
      <c r="AB170" s="47">
        <f t="shared" si="175"/>
        <v>55.009164717553375</v>
      </c>
      <c r="AC170" s="51"/>
      <c r="AD170" s="12">
        <f t="shared" si="176"/>
        <v>0.84089195359391289</v>
      </c>
      <c r="AE170" s="30">
        <f t="shared" si="177"/>
        <v>48.17955996744189</v>
      </c>
      <c r="AF170" s="43">
        <f t="shared" si="184"/>
        <v>0.72541236636947237</v>
      </c>
      <c r="AG170" s="45">
        <f t="shared" si="181"/>
        <v>43133</v>
      </c>
      <c r="AH170" s="42">
        <f t="shared" si="182"/>
        <v>43</v>
      </c>
      <c r="AI170" s="45">
        <f t="shared" si="183"/>
        <v>43133</v>
      </c>
      <c r="AJ170" s="30">
        <f t="shared" si="163"/>
        <v>36.680021550911604</v>
      </c>
      <c r="AK170" s="30">
        <f t="shared" si="164"/>
        <v>-40.994929222375532</v>
      </c>
      <c r="AL170" s="42"/>
      <c r="AM170" s="42"/>
    </row>
    <row r="171" spans="15:39" x14ac:dyDescent="0.25">
      <c r="O171" s="30">
        <f t="shared" si="178"/>
        <v>43.617644162318854</v>
      </c>
      <c r="P171" s="12">
        <f t="shared" si="179"/>
        <v>-2.5761059759436389</v>
      </c>
      <c r="Q171" s="30">
        <f t="shared" si="165"/>
        <v>-147.60000000000048</v>
      </c>
      <c r="R171" s="47">
        <f t="shared" si="166"/>
        <v>-36.827595010855951</v>
      </c>
      <c r="S171" s="47">
        <f t="shared" si="167"/>
        <v>-40.763997474466692</v>
      </c>
      <c r="T171" s="47">
        <f t="shared" si="168"/>
        <v>54.936101466903793</v>
      </c>
      <c r="U171" s="12">
        <f t="shared" si="180"/>
        <v>-0.83608703847142118</v>
      </c>
      <c r="V171" s="51">
        <f t="shared" si="169"/>
        <v>-0.83608703847142118</v>
      </c>
      <c r="W171" s="47">
        <f t="shared" si="170"/>
        <v>-0.83608703847142118</v>
      </c>
      <c r="X171" s="51">
        <f t="shared" si="171"/>
        <v>5.4470982687081655</v>
      </c>
      <c r="Y171" s="51">
        <f t="shared" si="172"/>
        <v>5.45</v>
      </c>
      <c r="Z171" s="47">
        <f t="shared" si="173"/>
        <v>36.827595010855951</v>
      </c>
      <c r="AA171" s="47">
        <f t="shared" si="174"/>
        <v>-40.763997474466692</v>
      </c>
      <c r="AB171" s="47">
        <f t="shared" si="175"/>
        <v>54.936101466903793</v>
      </c>
      <c r="AC171" s="51"/>
      <c r="AD171" s="12">
        <f t="shared" si="176"/>
        <v>0.83608703847142118</v>
      </c>
      <c r="AE171" s="30">
        <f t="shared" si="177"/>
        <v>47.904258610004526</v>
      </c>
      <c r="AF171" s="43">
        <f t="shared" si="184"/>
        <v>0.73021728149196408</v>
      </c>
      <c r="AG171" s="45">
        <f t="shared" si="181"/>
        <v>43133</v>
      </c>
      <c r="AH171" s="42">
        <f t="shared" si="182"/>
        <v>43</v>
      </c>
      <c r="AI171" s="45">
        <f t="shared" si="183"/>
        <v>43133</v>
      </c>
      <c r="AJ171" s="30">
        <f t="shared" si="163"/>
        <v>36.827595010855951</v>
      </c>
      <c r="AK171" s="30">
        <f t="shared" si="164"/>
        <v>-40.763997474466692</v>
      </c>
      <c r="AL171" s="42"/>
      <c r="AM171" s="42"/>
    </row>
    <row r="172" spans="15:39" x14ac:dyDescent="0.25">
      <c r="O172" s="30">
        <f t="shared" si="178"/>
        <v>43.617644162318854</v>
      </c>
      <c r="P172" s="12">
        <f t="shared" si="179"/>
        <v>-2.5823891612508185</v>
      </c>
      <c r="Q172" s="30">
        <f t="shared" si="165"/>
        <v>-147.96000000000049</v>
      </c>
      <c r="R172" s="47">
        <f t="shared" si="166"/>
        <v>-36.97371458040822</v>
      </c>
      <c r="S172" s="47">
        <f t="shared" si="167"/>
        <v>-40.532143059658509</v>
      </c>
      <c r="T172" s="47">
        <f t="shared" si="168"/>
        <v>54.862648412942249</v>
      </c>
      <c r="U172" s="12">
        <f t="shared" si="180"/>
        <v>-0.83127768127232149</v>
      </c>
      <c r="V172" s="51">
        <f t="shared" si="169"/>
        <v>-0.83127768127232149</v>
      </c>
      <c r="W172" s="47">
        <f t="shared" si="170"/>
        <v>-0.83127768127232149</v>
      </c>
      <c r="X172" s="51">
        <f t="shared" si="171"/>
        <v>5.451907625907265</v>
      </c>
      <c r="Y172" s="51">
        <f t="shared" si="172"/>
        <v>5.46</v>
      </c>
      <c r="Z172" s="47">
        <f t="shared" si="173"/>
        <v>36.97371458040822</v>
      </c>
      <c r="AA172" s="47">
        <f t="shared" si="174"/>
        <v>-40.532143059658509</v>
      </c>
      <c r="AB172" s="47">
        <f t="shared" si="175"/>
        <v>54.862648412942249</v>
      </c>
      <c r="AC172" s="51"/>
      <c r="AD172" s="12">
        <f t="shared" si="176"/>
        <v>0.83127768127232149</v>
      </c>
      <c r="AE172" s="30">
        <f t="shared" si="177"/>
        <v>47.628702740325252</v>
      </c>
      <c r="AF172" s="43">
        <f t="shared" si="184"/>
        <v>0.73502663869106377</v>
      </c>
      <c r="AG172" s="45">
        <f t="shared" si="181"/>
        <v>43133</v>
      </c>
      <c r="AH172" s="42">
        <f t="shared" si="182"/>
        <v>43</v>
      </c>
      <c r="AI172" s="45">
        <f t="shared" si="183"/>
        <v>43133</v>
      </c>
      <c r="AJ172" s="30">
        <f t="shared" si="163"/>
        <v>36.97371458040822</v>
      </c>
      <c r="AK172" s="30">
        <f t="shared" si="164"/>
        <v>-40.532143059658509</v>
      </c>
      <c r="AL172" s="42"/>
      <c r="AM172" s="42"/>
    </row>
    <row r="173" spans="15:39" x14ac:dyDescent="0.25">
      <c r="O173" s="30">
        <f t="shared" si="178"/>
        <v>43.617644162318854</v>
      </c>
      <c r="P173" s="12">
        <f t="shared" si="179"/>
        <v>-2.5886723465579982</v>
      </c>
      <c r="Q173" s="30">
        <f t="shared" si="165"/>
        <v>-148.3200000000005</v>
      </c>
      <c r="R173" s="47">
        <f t="shared" si="166"/>
        <v>-37.118374491017995</v>
      </c>
      <c r="S173" s="47">
        <f t="shared" si="167"/>
        <v>-40.2993751311663</v>
      </c>
      <c r="T173" s="47">
        <f t="shared" si="168"/>
        <v>54.788806893542777</v>
      </c>
      <c r="U173" s="12">
        <f t="shared" si="180"/>
        <v>-0.82646384044034493</v>
      </c>
      <c r="V173" s="51">
        <f t="shared" si="169"/>
        <v>-0.82646384044034493</v>
      </c>
      <c r="W173" s="47">
        <f t="shared" si="170"/>
        <v>-0.82646384044034493</v>
      </c>
      <c r="X173" s="51">
        <f t="shared" si="171"/>
        <v>5.456721466739241</v>
      </c>
      <c r="Y173" s="51">
        <f t="shared" si="172"/>
        <v>5.46</v>
      </c>
      <c r="Z173" s="47">
        <f t="shared" si="173"/>
        <v>37.118374491017988</v>
      </c>
      <c r="AA173" s="47">
        <f t="shared" si="174"/>
        <v>-40.299375131166308</v>
      </c>
      <c r="AB173" s="47">
        <f t="shared" si="175"/>
        <v>54.788806893542777</v>
      </c>
      <c r="AC173" s="51"/>
      <c r="AD173" s="12">
        <f t="shared" si="176"/>
        <v>0.82646384044034493</v>
      </c>
      <c r="AE173" s="30">
        <f t="shared" si="177"/>
        <v>47.352889977405255</v>
      </c>
      <c r="AF173" s="43">
        <f t="shared" si="184"/>
        <v>0.73984047952304033</v>
      </c>
      <c r="AG173" s="45">
        <f t="shared" si="181"/>
        <v>43133</v>
      </c>
      <c r="AH173" s="42">
        <f t="shared" si="182"/>
        <v>43</v>
      </c>
      <c r="AI173" s="45">
        <f t="shared" si="183"/>
        <v>43133</v>
      </c>
      <c r="AJ173" s="30">
        <f t="shared" si="163"/>
        <v>37.118374491017988</v>
      </c>
      <c r="AK173" s="30">
        <f t="shared" si="164"/>
        <v>-40.299375131166308</v>
      </c>
      <c r="AL173" s="42"/>
      <c r="AM173" s="42"/>
    </row>
    <row r="174" spans="15:39" x14ac:dyDescent="0.25">
      <c r="O174" s="30">
        <f t="shared" si="178"/>
        <v>43.617644162318854</v>
      </c>
      <c r="P174" s="12">
        <f t="shared" si="179"/>
        <v>-2.5949555318651778</v>
      </c>
      <c r="Q174" s="30">
        <f t="shared" si="165"/>
        <v>-148.68000000000049</v>
      </c>
      <c r="R174" s="47">
        <f t="shared" si="166"/>
        <v>-37.261569031759699</v>
      </c>
      <c r="S174" s="47">
        <f t="shared" si="167"/>
        <v>-40.065702878269306</v>
      </c>
      <c r="T174" s="47">
        <f t="shared" si="168"/>
        <v>54.714578256972345</v>
      </c>
      <c r="U174" s="12">
        <f t="shared" si="180"/>
        <v>-0.82164547411830269</v>
      </c>
      <c r="V174" s="51">
        <f t="shared" si="169"/>
        <v>-0.82164547411830269</v>
      </c>
      <c r="W174" s="47">
        <f t="shared" si="170"/>
        <v>-0.82164547411830269</v>
      </c>
      <c r="X174" s="51">
        <f t="shared" si="171"/>
        <v>5.4615398330612832</v>
      </c>
      <c r="Y174" s="51">
        <f t="shared" si="172"/>
        <v>5.47</v>
      </c>
      <c r="Z174" s="47">
        <f t="shared" si="173"/>
        <v>37.261569031759699</v>
      </c>
      <c r="AA174" s="47">
        <f t="shared" si="174"/>
        <v>-40.065702878269306</v>
      </c>
      <c r="AB174" s="47">
        <f t="shared" si="175"/>
        <v>54.714578256972345</v>
      </c>
      <c r="AC174" s="51"/>
      <c r="AD174" s="12">
        <f t="shared" si="176"/>
        <v>0.82164547411830269</v>
      </c>
      <c r="AE174" s="30">
        <f t="shared" si="177"/>
        <v>47.076817923004256</v>
      </c>
      <c r="AF174" s="43">
        <f t="shared" si="184"/>
        <v>0.74465884584508257</v>
      </c>
      <c r="AG174" s="45">
        <f t="shared" si="181"/>
        <v>43134</v>
      </c>
      <c r="AH174" s="42">
        <f t="shared" si="182"/>
        <v>44</v>
      </c>
      <c r="AI174" s="45">
        <f t="shared" si="183"/>
        <v>43134</v>
      </c>
      <c r="AJ174" s="30">
        <f t="shared" si="163"/>
        <v>37.261569031759699</v>
      </c>
      <c r="AK174" s="30">
        <f t="shared" si="164"/>
        <v>-40.065702878269306</v>
      </c>
      <c r="AL174" s="42"/>
      <c r="AM174" s="42"/>
    </row>
    <row r="175" spans="15:39" x14ac:dyDescent="0.25">
      <c r="O175" s="30">
        <f t="shared" si="178"/>
        <v>43.617644162318854</v>
      </c>
      <c r="P175" s="12">
        <f t="shared" si="179"/>
        <v>-2.6012387171723574</v>
      </c>
      <c r="Q175" s="30">
        <f t="shared" si="165"/>
        <v>-149.0400000000005</v>
      </c>
      <c r="R175" s="47">
        <f t="shared" si="166"/>
        <v>-37.40329254955806</v>
      </c>
      <c r="S175" s="47">
        <f t="shared" si="167"/>
        <v>-39.831135525947978</v>
      </c>
      <c r="T175" s="47">
        <f t="shared" si="168"/>
        <v>54.639963861941382</v>
      </c>
      <c r="U175" s="12">
        <f t="shared" si="180"/>
        <v>-0.81682254014479572</v>
      </c>
      <c r="V175" s="51">
        <f t="shared" si="169"/>
        <v>-0.81682254014479572</v>
      </c>
      <c r="W175" s="47">
        <f t="shared" si="170"/>
        <v>-0.81682254014479572</v>
      </c>
      <c r="X175" s="51">
        <f t="shared" si="171"/>
        <v>5.4663627670347905</v>
      </c>
      <c r="Y175" s="51">
        <f t="shared" si="172"/>
        <v>5.47</v>
      </c>
      <c r="Z175" s="47">
        <f t="shared" si="173"/>
        <v>37.403292549558053</v>
      </c>
      <c r="AA175" s="47">
        <f t="shared" si="174"/>
        <v>-39.831135525947971</v>
      </c>
      <c r="AB175" s="47">
        <f t="shared" si="175"/>
        <v>54.639963861941375</v>
      </c>
      <c r="AC175" s="51"/>
      <c r="AD175" s="12">
        <f t="shared" si="176"/>
        <v>0.81682254014479572</v>
      </c>
      <c r="AE175" s="30">
        <f t="shared" si="177"/>
        <v>46.800484161452047</v>
      </c>
      <c r="AF175" s="43">
        <f t="shared" si="184"/>
        <v>0.74948177981858954</v>
      </c>
      <c r="AG175" s="45">
        <f t="shared" si="181"/>
        <v>43134</v>
      </c>
      <c r="AH175" s="42">
        <f t="shared" si="182"/>
        <v>44</v>
      </c>
      <c r="AI175" s="45">
        <f t="shared" si="183"/>
        <v>43134</v>
      </c>
      <c r="AJ175" s="30">
        <f t="shared" si="163"/>
        <v>37.403292549558053</v>
      </c>
      <c r="AK175" s="30">
        <f t="shared" si="164"/>
        <v>-39.831135525947971</v>
      </c>
      <c r="AL175" s="42"/>
      <c r="AM175" s="42"/>
    </row>
    <row r="176" spans="15:39" x14ac:dyDescent="0.25">
      <c r="O176" s="30">
        <f t="shared" si="178"/>
        <v>43.617644162318854</v>
      </c>
      <c r="P176" s="12">
        <f t="shared" si="179"/>
        <v>-2.6075219024795371</v>
      </c>
      <c r="Q176" s="30">
        <f t="shared" si="165"/>
        <v>-149.40000000000052</v>
      </c>
      <c r="R176" s="47">
        <f t="shared" si="166"/>
        <v>-37.543539449411256</v>
      </c>
      <c r="S176" s="47">
        <f t="shared" si="167"/>
        <v>-39.595682334519722</v>
      </c>
      <c r="T176" s="47">
        <f t="shared" si="168"/>
        <v>54.564965077654875</v>
      </c>
      <c r="U176" s="12">
        <f t="shared" si="180"/>
        <v>-0.81199499605089276</v>
      </c>
      <c r="V176" s="51">
        <f t="shared" si="169"/>
        <v>-0.81199499605089276</v>
      </c>
      <c r="W176" s="47">
        <f t="shared" si="170"/>
        <v>-0.81199499605089276</v>
      </c>
      <c r="X176" s="51">
        <f t="shared" si="171"/>
        <v>5.4711903111286935</v>
      </c>
      <c r="Y176" s="51">
        <f t="shared" si="172"/>
        <v>5.4799999999999995</v>
      </c>
      <c r="Z176" s="47">
        <f t="shared" si="173"/>
        <v>37.543539449411256</v>
      </c>
      <c r="AA176" s="47">
        <f t="shared" si="174"/>
        <v>-39.595682334519722</v>
      </c>
      <c r="AB176" s="47">
        <f t="shared" si="175"/>
        <v>54.564965077654875</v>
      </c>
      <c r="AC176" s="51"/>
      <c r="AD176" s="12">
        <f t="shared" si="176"/>
        <v>0.81199499605089276</v>
      </c>
      <c r="AE176" s="30">
        <f t="shared" si="177"/>
        <v>46.523886259458109</v>
      </c>
      <c r="AF176" s="43">
        <f t="shared" si="184"/>
        <v>0.7543093239124925</v>
      </c>
      <c r="AG176" s="45">
        <f t="shared" si="181"/>
        <v>43134</v>
      </c>
      <c r="AH176" s="42">
        <f t="shared" si="182"/>
        <v>44</v>
      </c>
      <c r="AI176" s="45">
        <f t="shared" si="183"/>
        <v>43134</v>
      </c>
      <c r="AJ176" s="30">
        <f t="shared" si="163"/>
        <v>37.543539449411256</v>
      </c>
      <c r="AK176" s="30">
        <f t="shared" si="164"/>
        <v>-39.595682334519722</v>
      </c>
      <c r="AL176" s="42"/>
      <c r="AM176" s="42"/>
    </row>
    <row r="177" spans="15:39" x14ac:dyDescent="0.25">
      <c r="O177" s="30">
        <f t="shared" si="178"/>
        <v>43.617644162318854</v>
      </c>
      <c r="P177" s="12">
        <f t="shared" si="179"/>
        <v>-2.6138050877867167</v>
      </c>
      <c r="Q177" s="30">
        <f t="shared" si="165"/>
        <v>-149.7600000000005</v>
      </c>
      <c r="R177" s="47">
        <f t="shared" si="166"/>
        <v>-37.682304194611824</v>
      </c>
      <c r="S177" s="47">
        <f t="shared" si="167"/>
        <v>-39.359352599273386</v>
      </c>
      <c r="T177" s="47">
        <f t="shared" si="168"/>
        <v>54.489583283864341</v>
      </c>
      <c r="U177" s="12">
        <f t="shared" si="180"/>
        <v>-0.80716279905678145</v>
      </c>
      <c r="V177" s="51">
        <f t="shared" si="169"/>
        <v>-0.80716279905678145</v>
      </c>
      <c r="W177" s="47">
        <f t="shared" si="170"/>
        <v>-0.80716279905678145</v>
      </c>
      <c r="X177" s="51">
        <f t="shared" si="171"/>
        <v>5.4760225081228047</v>
      </c>
      <c r="Y177" s="51">
        <f t="shared" si="172"/>
        <v>5.4799999999999995</v>
      </c>
      <c r="Z177" s="47">
        <f t="shared" si="173"/>
        <v>37.682304194611824</v>
      </c>
      <c r="AA177" s="47">
        <f t="shared" si="174"/>
        <v>-39.359352599273386</v>
      </c>
      <c r="AB177" s="47">
        <f t="shared" si="175"/>
        <v>54.489583283864341</v>
      </c>
      <c r="AC177" s="51"/>
      <c r="AD177" s="12">
        <f t="shared" si="176"/>
        <v>0.80716279905678145</v>
      </c>
      <c r="AE177" s="30">
        <f t="shared" si="177"/>
        <v>46.247021765919719</v>
      </c>
      <c r="AF177" s="43">
        <f t="shared" si="184"/>
        <v>0.75914152090660381</v>
      </c>
      <c r="AG177" s="45">
        <f t="shared" si="181"/>
        <v>43135</v>
      </c>
      <c r="AH177" s="42">
        <f t="shared" si="182"/>
        <v>45</v>
      </c>
      <c r="AI177" s="45">
        <f t="shared" si="183"/>
        <v>43135</v>
      </c>
      <c r="AJ177" s="30">
        <f t="shared" si="163"/>
        <v>37.682304194611824</v>
      </c>
      <c r="AK177" s="30">
        <f t="shared" si="164"/>
        <v>-39.359352599273386</v>
      </c>
      <c r="AL177" s="42"/>
      <c r="AM177" s="42"/>
    </row>
    <row r="178" spans="15:39" x14ac:dyDescent="0.25">
      <c r="O178" s="30">
        <f t="shared" si="178"/>
        <v>43.617644162318854</v>
      </c>
      <c r="P178" s="12">
        <f t="shared" si="179"/>
        <v>-2.6200882730938964</v>
      </c>
      <c r="Q178" s="30">
        <f t="shared" si="165"/>
        <v>-150.12000000000052</v>
      </c>
      <c r="R178" s="47">
        <f t="shared" si="166"/>
        <v>-37.819581306965226</v>
      </c>
      <c r="S178" s="47">
        <f t="shared" si="167"/>
        <v>-39.122155650102258</v>
      </c>
      <c r="T178" s="47">
        <f t="shared" si="168"/>
        <v>54.413819870920491</v>
      </c>
      <c r="U178" s="12">
        <f t="shared" si="180"/>
        <v>-0.8023259060683875</v>
      </c>
      <c r="V178" s="51">
        <f t="shared" si="169"/>
        <v>-0.8023259060683875</v>
      </c>
      <c r="W178" s="47">
        <f t="shared" si="170"/>
        <v>-0.8023259060683875</v>
      </c>
      <c r="X178" s="51">
        <f t="shared" si="171"/>
        <v>5.4808594011111991</v>
      </c>
      <c r="Y178" s="51">
        <f t="shared" si="172"/>
        <v>5.49</v>
      </c>
      <c r="Z178" s="47">
        <f t="shared" si="173"/>
        <v>37.819581306965226</v>
      </c>
      <c r="AA178" s="47">
        <f t="shared" si="174"/>
        <v>-39.122155650102258</v>
      </c>
      <c r="AB178" s="47">
        <f t="shared" si="175"/>
        <v>54.413819870920491</v>
      </c>
      <c r="AC178" s="51"/>
      <c r="AD178" s="12">
        <f t="shared" si="176"/>
        <v>0.8023259060683875</v>
      </c>
      <c r="AE178" s="30">
        <f t="shared" si="177"/>
        <v>45.969888211728325</v>
      </c>
      <c r="AF178" s="43">
        <f t="shared" si="184"/>
        <v>0.76397841389499777</v>
      </c>
      <c r="AG178" s="45">
        <f t="shared" si="181"/>
        <v>43135</v>
      </c>
      <c r="AH178" s="42">
        <f t="shared" si="182"/>
        <v>45</v>
      </c>
      <c r="AI178" s="45">
        <f t="shared" si="183"/>
        <v>43135</v>
      </c>
      <c r="AJ178" s="30">
        <f t="shared" si="163"/>
        <v>37.819581306965226</v>
      </c>
      <c r="AK178" s="30">
        <f t="shared" si="164"/>
        <v>-39.122155650102258</v>
      </c>
      <c r="AL178" s="42"/>
      <c r="AM178" s="42"/>
    </row>
    <row r="179" spans="15:39" x14ac:dyDescent="0.25">
      <c r="O179" s="30">
        <f t="shared" si="178"/>
        <v>43.617644162318854</v>
      </c>
      <c r="P179" s="12">
        <f t="shared" si="179"/>
        <v>-2.626371458401076</v>
      </c>
      <c r="Q179" s="30">
        <f t="shared" si="165"/>
        <v>-150.4800000000005</v>
      </c>
      <c r="R179" s="47">
        <f t="shared" si="166"/>
        <v>-37.955365367006131</v>
      </c>
      <c r="S179" s="47">
        <f t="shared" si="167"/>
        <v>-38.884100851135734</v>
      </c>
      <c r="T179" s="47">
        <f t="shared" si="168"/>
        <v>54.337676239826664</v>
      </c>
      <c r="U179" s="12">
        <f t="shared" si="180"/>
        <v>-0.79748427367396457</v>
      </c>
      <c r="V179" s="51">
        <f t="shared" si="169"/>
        <v>-0.79748427367396457</v>
      </c>
      <c r="W179" s="47">
        <f t="shared" si="170"/>
        <v>-0.79748427367396457</v>
      </c>
      <c r="X179" s="51">
        <f t="shared" si="171"/>
        <v>5.485701033505622</v>
      </c>
      <c r="Y179" s="51">
        <f t="shared" si="172"/>
        <v>5.49</v>
      </c>
      <c r="Z179" s="47">
        <f t="shared" si="173"/>
        <v>37.955365367006131</v>
      </c>
      <c r="AA179" s="47">
        <f t="shared" si="174"/>
        <v>-38.884100851135734</v>
      </c>
      <c r="AB179" s="47">
        <f t="shared" si="175"/>
        <v>54.337676239826664</v>
      </c>
      <c r="AC179" s="51"/>
      <c r="AD179" s="12">
        <f t="shared" si="176"/>
        <v>0.79748427367396457</v>
      </c>
      <c r="AE179" s="30">
        <f t="shared" si="177"/>
        <v>45.692483109574077</v>
      </c>
      <c r="AF179" s="43">
        <f t="shared" si="184"/>
        <v>0.76882004628942069</v>
      </c>
      <c r="AG179" s="45">
        <f t="shared" si="181"/>
        <v>43135</v>
      </c>
      <c r="AH179" s="42">
        <f t="shared" si="182"/>
        <v>45</v>
      </c>
      <c r="AI179" s="45">
        <f t="shared" si="183"/>
        <v>43135</v>
      </c>
      <c r="AJ179" s="30">
        <f t="shared" si="163"/>
        <v>37.955365367006131</v>
      </c>
      <c r="AK179" s="30">
        <f t="shared" si="164"/>
        <v>-38.884100851135734</v>
      </c>
      <c r="AL179" s="42"/>
      <c r="AM179" s="42"/>
    </row>
    <row r="180" spans="15:39" x14ac:dyDescent="0.25">
      <c r="O180" s="30">
        <f t="shared" si="178"/>
        <v>43.617644162318854</v>
      </c>
      <c r="P180" s="12">
        <f t="shared" si="179"/>
        <v>-2.6326546437082556</v>
      </c>
      <c r="Q180" s="30">
        <f t="shared" si="165"/>
        <v>-150.84000000000052</v>
      </c>
      <c r="R180" s="47">
        <f t="shared" si="166"/>
        <v>-38.089651014212336</v>
      </c>
      <c r="S180" s="47">
        <f t="shared" si="167"/>
        <v>-38.64519760036967</v>
      </c>
      <c r="T180" s="47">
        <f t="shared" si="168"/>
        <v>54.261153802293073</v>
      </c>
      <c r="U180" s="12">
        <f t="shared" si="180"/>
        <v>-0.79263785814065413</v>
      </c>
      <c r="V180" s="51">
        <f t="shared" si="169"/>
        <v>-0.79263785814065413</v>
      </c>
      <c r="W180" s="47">
        <f t="shared" si="170"/>
        <v>-0.79263785814065413</v>
      </c>
      <c r="X180" s="51">
        <f t="shared" si="171"/>
        <v>5.4905474490389317</v>
      </c>
      <c r="Y180" s="51">
        <f t="shared" si="172"/>
        <v>5.5</v>
      </c>
      <c r="Z180" s="47">
        <f t="shared" si="173"/>
        <v>38.089651014212336</v>
      </c>
      <c r="AA180" s="47">
        <f t="shared" si="174"/>
        <v>-38.645197600369663</v>
      </c>
      <c r="AB180" s="47">
        <f t="shared" si="175"/>
        <v>54.261153802293073</v>
      </c>
      <c r="AC180" s="51"/>
      <c r="AD180" s="12">
        <f t="shared" si="176"/>
        <v>0.79263785814065413</v>
      </c>
      <c r="AE180" s="30">
        <f t="shared" si="177"/>
        <v>45.414803953748745</v>
      </c>
      <c r="AF180" s="43">
        <f t="shared" si="184"/>
        <v>0.77366646182273113</v>
      </c>
      <c r="AG180" s="45">
        <f t="shared" si="181"/>
        <v>43135</v>
      </c>
      <c r="AH180" s="42">
        <f t="shared" si="182"/>
        <v>45</v>
      </c>
      <c r="AI180" s="45">
        <f t="shared" si="183"/>
        <v>43135</v>
      </c>
      <c r="AJ180" s="30">
        <f t="shared" si="163"/>
        <v>38.089651014212336</v>
      </c>
      <c r="AK180" s="30">
        <f t="shared" si="164"/>
        <v>-38.645197600369663</v>
      </c>
      <c r="AL180" s="42"/>
      <c r="AM180" s="42"/>
    </row>
    <row r="181" spans="15:39" x14ac:dyDescent="0.25">
      <c r="O181" s="30">
        <f t="shared" si="178"/>
        <v>43.617644162318854</v>
      </c>
      <c r="P181" s="12">
        <f t="shared" si="179"/>
        <v>-2.6389378290154353</v>
      </c>
      <c r="Q181" s="30">
        <f t="shared" si="165"/>
        <v>-151.2000000000005</v>
      </c>
      <c r="R181" s="47">
        <f t="shared" si="166"/>
        <v>-38.222432947216433</v>
      </c>
      <c r="S181" s="47">
        <f t="shared" si="167"/>
        <v>-38.405455329295343</v>
      </c>
      <c r="T181" s="47">
        <f t="shared" si="168"/>
        <v>54.184253980791844</v>
      </c>
      <c r="U181" s="12">
        <f t="shared" si="180"/>
        <v>-0.78778661541101414</v>
      </c>
      <c r="V181" s="51">
        <f t="shared" si="169"/>
        <v>-0.78778661541101414</v>
      </c>
      <c r="W181" s="47">
        <f t="shared" si="170"/>
        <v>-0.78778661541101414</v>
      </c>
      <c r="X181" s="51">
        <f t="shared" si="171"/>
        <v>5.495398691768572</v>
      </c>
      <c r="Y181" s="51">
        <f t="shared" si="172"/>
        <v>5.5</v>
      </c>
      <c r="Z181" s="47">
        <f t="shared" si="173"/>
        <v>38.222432947216433</v>
      </c>
      <c r="AA181" s="47">
        <f t="shared" si="174"/>
        <v>-38.40545532929535</v>
      </c>
      <c r="AB181" s="47">
        <f t="shared" si="175"/>
        <v>54.184253980791844</v>
      </c>
      <c r="AC181" s="51"/>
      <c r="AD181" s="12">
        <f t="shared" si="176"/>
        <v>0.78778661541101414</v>
      </c>
      <c r="AE181" s="30">
        <f t="shared" si="177"/>
        <v>45.136848219946849</v>
      </c>
      <c r="AF181" s="43">
        <f t="shared" si="184"/>
        <v>0.77851770455237113</v>
      </c>
      <c r="AG181" s="45">
        <f t="shared" si="181"/>
        <v>43136</v>
      </c>
      <c r="AH181" s="42">
        <f t="shared" si="182"/>
        <v>46</v>
      </c>
      <c r="AI181" s="45">
        <f t="shared" si="183"/>
        <v>43136</v>
      </c>
      <c r="AJ181" s="30">
        <f t="shared" si="163"/>
        <v>38.222432947216433</v>
      </c>
      <c r="AK181" s="30">
        <f t="shared" si="164"/>
        <v>-38.40545532929535</v>
      </c>
      <c r="AL181" s="42"/>
      <c r="AM181" s="42"/>
    </row>
    <row r="182" spans="15:39" x14ac:dyDescent="0.25">
      <c r="O182" s="30">
        <f t="shared" si="178"/>
        <v>43.617644162318854</v>
      </c>
      <c r="P182" s="12">
        <f t="shared" si="179"/>
        <v>-2.6452210143226149</v>
      </c>
      <c r="Q182" s="30">
        <f t="shared" si="165"/>
        <v>-151.56000000000054</v>
      </c>
      <c r="R182" s="47">
        <f t="shared" si="166"/>
        <v>-38.35370592401506</v>
      </c>
      <c r="S182" s="47">
        <f t="shared" si="167"/>
        <v>-38.164883502527097</v>
      </c>
      <c r="T182" s="47">
        <f t="shared" si="168"/>
        <v>54.10697820861273</v>
      </c>
      <c r="U182" s="12">
        <f t="shared" si="180"/>
        <v>-0.78293050109951712</v>
      </c>
      <c r="V182" s="51">
        <f t="shared" si="169"/>
        <v>-0.78293050109951712</v>
      </c>
      <c r="W182" s="47">
        <f t="shared" si="170"/>
        <v>-0.78293050109951712</v>
      </c>
      <c r="X182" s="51">
        <f t="shared" si="171"/>
        <v>5.5002548060800693</v>
      </c>
      <c r="Y182" s="51">
        <f t="shared" si="172"/>
        <v>5.51</v>
      </c>
      <c r="Z182" s="47">
        <f t="shared" si="173"/>
        <v>38.353705924015067</v>
      </c>
      <c r="AA182" s="47">
        <f t="shared" si="174"/>
        <v>-38.164883502527097</v>
      </c>
      <c r="AB182" s="47">
        <f t="shared" si="175"/>
        <v>54.106978208612738</v>
      </c>
      <c r="AC182" s="51"/>
      <c r="AD182" s="12">
        <f t="shared" si="176"/>
        <v>0.78293050109951712</v>
      </c>
      <c r="AE182" s="30">
        <f t="shared" si="177"/>
        <v>44.85861336506499</v>
      </c>
      <c r="AF182" s="43">
        <f t="shared" si="184"/>
        <v>0.78337381886386814</v>
      </c>
      <c r="AG182" s="45">
        <f t="shared" si="181"/>
        <v>43136</v>
      </c>
      <c r="AH182" s="42">
        <f t="shared" si="182"/>
        <v>46</v>
      </c>
      <c r="AI182" s="45">
        <f t="shared" si="183"/>
        <v>43136</v>
      </c>
      <c r="AJ182" s="30">
        <f t="shared" si="163"/>
        <v>38.353705924015067</v>
      </c>
      <c r="AK182" s="30">
        <f t="shared" si="164"/>
        <v>-38.164883502527097</v>
      </c>
      <c r="AL182" s="42"/>
      <c r="AM182" s="42"/>
    </row>
    <row r="183" spans="15:39" x14ac:dyDescent="0.25">
      <c r="O183" s="30">
        <f t="shared" si="178"/>
        <v>43.617644162318854</v>
      </c>
      <c r="P183" s="12">
        <f t="shared" si="179"/>
        <v>-2.6515041996297946</v>
      </c>
      <c r="Q183" s="30">
        <f t="shared" si="165"/>
        <v>-151.92000000000053</v>
      </c>
      <c r="R183" s="47">
        <f t="shared" si="166"/>
        <v>-38.483464762175863</v>
      </c>
      <c r="S183" s="47">
        <f t="shared" si="167"/>
        <v>-37.923491617428738</v>
      </c>
      <c r="T183" s="47">
        <f t="shared" si="168"/>
        <v>54.029327929919873</v>
      </c>
      <c r="U183" s="12">
        <f t="shared" si="180"/>
        <v>-0.7780694704890182</v>
      </c>
      <c r="V183" s="51">
        <f t="shared" si="169"/>
        <v>-0.7780694704890182</v>
      </c>
      <c r="W183" s="47">
        <f t="shared" si="170"/>
        <v>-0.7780694704890182</v>
      </c>
      <c r="X183" s="51">
        <f t="shared" si="171"/>
        <v>5.5051158366905684</v>
      </c>
      <c r="Y183" s="51">
        <f t="shared" si="172"/>
        <v>5.51</v>
      </c>
      <c r="Z183" s="47">
        <f t="shared" si="173"/>
        <v>38.483464762175863</v>
      </c>
      <c r="AA183" s="47">
        <f t="shared" si="174"/>
        <v>-37.923491617428745</v>
      </c>
      <c r="AB183" s="47">
        <f t="shared" si="175"/>
        <v>54.029327929919873</v>
      </c>
      <c r="AC183" s="51"/>
      <c r="AD183" s="12">
        <f t="shared" si="176"/>
        <v>0.7780694704890182</v>
      </c>
      <c r="AE183" s="30">
        <f t="shared" si="177"/>
        <v>44.580096826999501</v>
      </c>
      <c r="AF183" s="43">
        <f t="shared" si="184"/>
        <v>0.78823484947436706</v>
      </c>
      <c r="AG183" s="45">
        <f t="shared" si="181"/>
        <v>43136</v>
      </c>
      <c r="AH183" s="42">
        <f t="shared" si="182"/>
        <v>46</v>
      </c>
      <c r="AI183" s="45">
        <f t="shared" si="183"/>
        <v>43136</v>
      </c>
      <c r="AJ183" s="30">
        <f t="shared" si="163"/>
        <v>38.483464762175863</v>
      </c>
      <c r="AK183" s="30">
        <f t="shared" si="164"/>
        <v>-37.923491617428745</v>
      </c>
      <c r="AL183" s="42"/>
      <c r="AM183" s="42"/>
    </row>
    <row r="184" spans="15:39" x14ac:dyDescent="0.25">
      <c r="O184" s="30">
        <f t="shared" si="178"/>
        <v>43.617644162318854</v>
      </c>
      <c r="P184" s="12">
        <f t="shared" si="179"/>
        <v>-2.6577873849369742</v>
      </c>
      <c r="Q184" s="30">
        <f t="shared" si="165"/>
        <v>-152.28000000000054</v>
      </c>
      <c r="R184" s="47">
        <f t="shared" si="166"/>
        <v>-38.611704339042113</v>
      </c>
      <c r="S184" s="47">
        <f t="shared" si="167"/>
        <v>-37.681289203738558</v>
      </c>
      <c r="T184" s="47">
        <f t="shared" si="168"/>
        <v>53.951304599809141</v>
      </c>
      <c r="U184" s="12">
        <f t="shared" si="180"/>
        <v>-0.77320347852718974</v>
      </c>
      <c r="V184" s="51">
        <f t="shared" si="169"/>
        <v>-0.77320347852718974</v>
      </c>
      <c r="W184" s="47">
        <f t="shared" si="170"/>
        <v>-0.77320347852718974</v>
      </c>
      <c r="X184" s="51">
        <f t="shared" si="171"/>
        <v>5.5099818286523963</v>
      </c>
      <c r="Y184" s="51">
        <f t="shared" si="172"/>
        <v>5.51</v>
      </c>
      <c r="Z184" s="47">
        <f t="shared" si="173"/>
        <v>38.611704339042106</v>
      </c>
      <c r="AA184" s="47">
        <f t="shared" si="174"/>
        <v>-37.681289203738558</v>
      </c>
      <c r="AB184" s="47">
        <f t="shared" si="175"/>
        <v>53.951304599809141</v>
      </c>
      <c r="AC184" s="51"/>
      <c r="AD184" s="12">
        <f t="shared" si="176"/>
        <v>0.77320347852718974</v>
      </c>
      <c r="AE184" s="30">
        <f t="shared" si="177"/>
        <v>44.301296024442145</v>
      </c>
      <c r="AF184" s="43">
        <f t="shared" si="184"/>
        <v>0.79310084143619552</v>
      </c>
      <c r="AG184" s="45">
        <f t="shared" si="181"/>
        <v>43137</v>
      </c>
      <c r="AH184" s="42">
        <f t="shared" si="182"/>
        <v>47</v>
      </c>
      <c r="AI184" s="45">
        <f t="shared" si="183"/>
        <v>43137</v>
      </c>
      <c r="AJ184" s="30">
        <f t="shared" si="163"/>
        <v>38.611704339042106</v>
      </c>
      <c r="AK184" s="30">
        <f t="shared" si="164"/>
        <v>-37.681289203738558</v>
      </c>
      <c r="AL184" s="42"/>
      <c r="AM184" s="42"/>
    </row>
    <row r="185" spans="15:39" x14ac:dyDescent="0.25">
      <c r="O185" s="30">
        <f t="shared" si="178"/>
        <v>43.617644162318854</v>
      </c>
      <c r="P185" s="12">
        <f t="shared" si="179"/>
        <v>-2.6640705702441538</v>
      </c>
      <c r="Q185" s="30">
        <f t="shared" si="165"/>
        <v>-152.64000000000053</v>
      </c>
      <c r="R185" s="47">
        <f t="shared" si="166"/>
        <v>-38.738419591934878</v>
      </c>
      <c r="S185" s="47">
        <f t="shared" si="167"/>
        <v>-37.438285823193141</v>
      </c>
      <c r="T185" s="47">
        <f t="shared" si="168"/>
        <v>53.872909684366483</v>
      </c>
      <c r="U185" s="12">
        <f t="shared" si="180"/>
        <v>-0.76833247982292774</v>
      </c>
      <c r="V185" s="51">
        <f t="shared" si="169"/>
        <v>-0.76833247982292774</v>
      </c>
      <c r="W185" s="47">
        <f t="shared" si="170"/>
        <v>-0.76833247982292774</v>
      </c>
      <c r="X185" s="51">
        <f t="shared" si="171"/>
        <v>5.5148528273566582</v>
      </c>
      <c r="Y185" s="51">
        <f t="shared" si="172"/>
        <v>5.52</v>
      </c>
      <c r="Z185" s="47">
        <f t="shared" si="173"/>
        <v>38.738419591934878</v>
      </c>
      <c r="AA185" s="47">
        <f t="shared" si="174"/>
        <v>-37.438285823193141</v>
      </c>
      <c r="AB185" s="47">
        <f t="shared" si="175"/>
        <v>53.872909684366483</v>
      </c>
      <c r="AC185" s="51"/>
      <c r="AD185" s="12">
        <f t="shared" si="176"/>
        <v>0.76833247982292774</v>
      </c>
      <c r="AE185" s="30">
        <f t="shared" si="177"/>
        <v>44.022208356674241</v>
      </c>
      <c r="AF185" s="43">
        <f t="shared" si="184"/>
        <v>0.79797184014045752</v>
      </c>
      <c r="AG185" s="45">
        <f t="shared" si="181"/>
        <v>43137</v>
      </c>
      <c r="AH185" s="42">
        <f t="shared" si="182"/>
        <v>47</v>
      </c>
      <c r="AI185" s="45">
        <f t="shared" si="183"/>
        <v>43137</v>
      </c>
      <c r="AJ185" s="30">
        <f t="shared" si="163"/>
        <v>38.738419591934878</v>
      </c>
      <c r="AK185" s="30">
        <f t="shared" si="164"/>
        <v>-37.438285823193141</v>
      </c>
      <c r="AL185" s="42"/>
      <c r="AM185" s="42"/>
    </row>
    <row r="186" spans="15:39" x14ac:dyDescent="0.25">
      <c r="O186" s="30">
        <f t="shared" si="178"/>
        <v>43.617644162318854</v>
      </c>
      <c r="P186" s="12">
        <f t="shared" si="179"/>
        <v>-2.6703537555513335</v>
      </c>
      <c r="Q186" s="30">
        <f t="shared" si="165"/>
        <v>-153.00000000000054</v>
      </c>
      <c r="R186" s="47">
        <f t="shared" si="166"/>
        <v>-38.863605518352955</v>
      </c>
      <c r="S186" s="47">
        <f t="shared" si="167"/>
        <v>-37.194491069149848</v>
      </c>
      <c r="T186" s="47">
        <f t="shared" si="168"/>
        <v>53.794144660726992</v>
      </c>
      <c r="U186" s="12">
        <f t="shared" si="180"/>
        <v>-0.76345642864272345</v>
      </c>
      <c r="V186" s="51">
        <f t="shared" si="169"/>
        <v>-0.76345642864272345</v>
      </c>
      <c r="W186" s="47">
        <f t="shared" si="170"/>
        <v>-0.76345642864272345</v>
      </c>
      <c r="X186" s="51">
        <f t="shared" si="171"/>
        <v>5.5197288785368626</v>
      </c>
      <c r="Y186" s="51">
        <f t="shared" si="172"/>
        <v>5.52</v>
      </c>
      <c r="Z186" s="47">
        <f t="shared" si="173"/>
        <v>38.863605518352955</v>
      </c>
      <c r="AA186" s="47">
        <f t="shared" si="174"/>
        <v>-37.194491069149848</v>
      </c>
      <c r="AB186" s="47">
        <f t="shared" si="175"/>
        <v>53.794144660726992</v>
      </c>
      <c r="AC186" s="51"/>
      <c r="AD186" s="12">
        <f t="shared" si="176"/>
        <v>0.76345642864272345</v>
      </c>
      <c r="AE186" s="30">
        <f t="shared" si="177"/>
        <v>43.742831203358755</v>
      </c>
      <c r="AF186" s="43">
        <f t="shared" si="184"/>
        <v>0.80284789132066181</v>
      </c>
      <c r="AG186" s="45">
        <f t="shared" si="181"/>
        <v>43137</v>
      </c>
      <c r="AH186" s="42">
        <f t="shared" si="182"/>
        <v>47</v>
      </c>
      <c r="AI186" s="45">
        <f t="shared" si="183"/>
        <v>43137</v>
      </c>
      <c r="AJ186" s="30">
        <f t="shared" si="163"/>
        <v>38.863605518352955</v>
      </c>
      <c r="AK186" s="30">
        <f t="shared" si="164"/>
        <v>-37.194491069149848</v>
      </c>
      <c r="AL186" s="42"/>
      <c r="AM186" s="42"/>
    </row>
    <row r="187" spans="15:39" x14ac:dyDescent="0.25">
      <c r="O187" s="30">
        <f t="shared" si="178"/>
        <v>43.617644162318854</v>
      </c>
      <c r="P187" s="12">
        <f t="shared" si="179"/>
        <v>-2.6766369408585131</v>
      </c>
      <c r="Q187" s="30">
        <f t="shared" si="165"/>
        <v>-153.36000000000053</v>
      </c>
      <c r="R187" s="47">
        <f t="shared" si="166"/>
        <v>-38.987257176170317</v>
      </c>
      <c r="S187" s="47">
        <f t="shared" si="167"/>
        <v>-36.949914566208129</v>
      </c>
      <c r="T187" s="47">
        <f t="shared" si="168"/>
        <v>53.715011017134898</v>
      </c>
      <c r="U187" s="12">
        <f t="shared" si="180"/>
        <v>-0.75857527890700593</v>
      </c>
      <c r="V187" s="51">
        <f t="shared" si="169"/>
        <v>-0.75857527890700593</v>
      </c>
      <c r="W187" s="47">
        <f t="shared" si="170"/>
        <v>-0.75857527890700593</v>
      </c>
      <c r="X187" s="51">
        <f t="shared" si="171"/>
        <v>5.5246100282725799</v>
      </c>
      <c r="Y187" s="51">
        <f t="shared" si="172"/>
        <v>5.5299999999999994</v>
      </c>
      <c r="Z187" s="47">
        <f t="shared" si="173"/>
        <v>38.987257176170317</v>
      </c>
      <c r="AA187" s="47">
        <f t="shared" si="174"/>
        <v>-36.949914566208129</v>
      </c>
      <c r="AB187" s="47">
        <f t="shared" si="175"/>
        <v>53.715011017134898</v>
      </c>
      <c r="AC187" s="51"/>
      <c r="AD187" s="12">
        <f t="shared" si="176"/>
        <v>0.75857527890700593</v>
      </c>
      <c r="AE187" s="30">
        <f t="shared" si="177"/>
        <v>43.463161924330741</v>
      </c>
      <c r="AF187" s="43">
        <f t="shared" si="184"/>
        <v>0.80772904105637933</v>
      </c>
      <c r="AG187" s="45">
        <f t="shared" si="181"/>
        <v>43137</v>
      </c>
      <c r="AH187" s="42">
        <f t="shared" si="182"/>
        <v>47</v>
      </c>
      <c r="AI187" s="45">
        <f t="shared" si="183"/>
        <v>43137</v>
      </c>
      <c r="AJ187" s="30">
        <f t="shared" si="163"/>
        <v>38.987257176170317</v>
      </c>
      <c r="AK187" s="30">
        <f t="shared" si="164"/>
        <v>-36.949914566208129</v>
      </c>
      <c r="AL187" s="42"/>
      <c r="AM187" s="42"/>
    </row>
    <row r="188" spans="15:39" x14ac:dyDescent="0.25">
      <c r="O188" s="30">
        <f t="shared" si="178"/>
        <v>43.617644162318854</v>
      </c>
      <c r="P188" s="12">
        <f t="shared" si="179"/>
        <v>-2.6829201261656928</v>
      </c>
      <c r="Q188" s="30">
        <f t="shared" si="165"/>
        <v>-153.72000000000054</v>
      </c>
      <c r="R188" s="47">
        <f t="shared" si="166"/>
        <v>-39.109369683831247</v>
      </c>
      <c r="S188" s="47">
        <f t="shared" si="167"/>
        <v>-36.704565969829545</v>
      </c>
      <c r="T188" s="47">
        <f t="shared" si="168"/>
        <v>53.635510253004469</v>
      </c>
      <c r="U188" s="12">
        <f t="shared" si="180"/>
        <v>-0.75368898418645092</v>
      </c>
      <c r="V188" s="51">
        <f t="shared" si="169"/>
        <v>-0.75368898418645092</v>
      </c>
      <c r="W188" s="47">
        <f t="shared" si="170"/>
        <v>-0.75368898418645092</v>
      </c>
      <c r="X188" s="51">
        <f t="shared" si="171"/>
        <v>5.5294963229931353</v>
      </c>
      <c r="Y188" s="51">
        <f t="shared" si="172"/>
        <v>5.5299999999999994</v>
      </c>
      <c r="Z188" s="47">
        <f t="shared" si="173"/>
        <v>39.109369683831247</v>
      </c>
      <c r="AA188" s="47">
        <f t="shared" si="174"/>
        <v>-36.704565969829545</v>
      </c>
      <c r="AB188" s="47">
        <f t="shared" si="175"/>
        <v>53.635510253004469</v>
      </c>
      <c r="AC188" s="51"/>
      <c r="AD188" s="12">
        <f t="shared" si="176"/>
        <v>0.75368898418645092</v>
      </c>
      <c r="AE188" s="30">
        <f t="shared" si="177"/>
        <v>43.183197859385878</v>
      </c>
      <c r="AF188" s="43">
        <f t="shared" si="184"/>
        <v>0.81261533577693434</v>
      </c>
      <c r="AG188" s="45">
        <f t="shared" si="181"/>
        <v>43138</v>
      </c>
      <c r="AH188" s="42">
        <f t="shared" si="182"/>
        <v>48</v>
      </c>
      <c r="AI188" s="45">
        <f t="shared" si="183"/>
        <v>43138</v>
      </c>
      <c r="AJ188" s="30">
        <f t="shared" si="163"/>
        <v>39.109369683831247</v>
      </c>
      <c r="AK188" s="30">
        <f t="shared" si="164"/>
        <v>-36.704565969829545</v>
      </c>
      <c r="AL188" s="42"/>
      <c r="AM188" s="42"/>
    </row>
    <row r="189" spans="15:39" x14ac:dyDescent="0.25">
      <c r="O189" s="30">
        <f t="shared" si="178"/>
        <v>43.617644162318854</v>
      </c>
      <c r="P189" s="12">
        <f t="shared" si="179"/>
        <v>-2.6892033114728724</v>
      </c>
      <c r="Q189" s="30">
        <f t="shared" si="165"/>
        <v>-154.08000000000055</v>
      </c>
      <c r="R189" s="47">
        <f t="shared" si="166"/>
        <v>-39.229938220543026</v>
      </c>
      <c r="S189" s="47">
        <f t="shared" si="167"/>
        <v>-36.458454965956562</v>
      </c>
      <c r="T189" s="47">
        <f t="shared" si="168"/>
        <v>53.555643878981655</v>
      </c>
      <c r="U189" s="12">
        <f t="shared" si="180"/>
        <v>-0.74879749769825765</v>
      </c>
      <c r="V189" s="51">
        <f t="shared" si="169"/>
        <v>-0.74879749769825765</v>
      </c>
      <c r="W189" s="47">
        <f t="shared" si="170"/>
        <v>-0.74879749769825765</v>
      </c>
      <c r="X189" s="51">
        <f t="shared" si="171"/>
        <v>5.5343878094813288</v>
      </c>
      <c r="Y189" s="51">
        <f t="shared" si="172"/>
        <v>5.54</v>
      </c>
      <c r="Z189" s="47">
        <f t="shared" si="173"/>
        <v>39.229938220543019</v>
      </c>
      <c r="AA189" s="47">
        <f t="shared" si="174"/>
        <v>-36.458454965956562</v>
      </c>
      <c r="AB189" s="47">
        <f t="shared" si="175"/>
        <v>53.555643878981648</v>
      </c>
      <c r="AC189" s="51"/>
      <c r="AD189" s="12">
        <f t="shared" si="176"/>
        <v>0.74879749769825765</v>
      </c>
      <c r="AE189" s="30">
        <f t="shared" si="177"/>
        <v>42.902936328067142</v>
      </c>
      <c r="AF189" s="43">
        <f t="shared" si="184"/>
        <v>0.81750682226512761</v>
      </c>
      <c r="AG189" s="45">
        <f t="shared" si="181"/>
        <v>43138</v>
      </c>
      <c r="AH189" s="42">
        <f t="shared" si="182"/>
        <v>48</v>
      </c>
      <c r="AI189" s="45">
        <f t="shared" si="183"/>
        <v>43138</v>
      </c>
      <c r="AJ189" s="30">
        <f t="shared" si="163"/>
        <v>39.229938220543019</v>
      </c>
      <c r="AK189" s="30">
        <f t="shared" si="164"/>
        <v>-36.458454965956562</v>
      </c>
      <c r="AL189" s="42"/>
      <c r="AM189" s="42"/>
    </row>
    <row r="190" spans="15:39" x14ac:dyDescent="0.25">
      <c r="O190" s="30">
        <f t="shared" si="178"/>
        <v>43.617644162318854</v>
      </c>
      <c r="P190" s="12">
        <f t="shared" si="179"/>
        <v>-2.695486496780052</v>
      </c>
      <c r="Q190" s="30">
        <f t="shared" si="165"/>
        <v>-154.44000000000054</v>
      </c>
      <c r="R190" s="47">
        <f t="shared" si="166"/>
        <v>-39.348958026466264</v>
      </c>
      <c r="S190" s="47">
        <f t="shared" si="167"/>
        <v>-36.21159127063023</v>
      </c>
      <c r="T190" s="47">
        <f t="shared" si="168"/>
        <v>53.475413417006763</v>
      </c>
      <c r="U190" s="12">
        <f t="shared" si="180"/>
        <v>-0.74390077230239482</v>
      </c>
      <c r="V190" s="51">
        <f t="shared" si="169"/>
        <v>-0.74390077230239482</v>
      </c>
      <c r="W190" s="47">
        <f t="shared" si="170"/>
        <v>-0.74390077230239482</v>
      </c>
      <c r="X190" s="51">
        <f t="shared" si="171"/>
        <v>5.5392845348771917</v>
      </c>
      <c r="Y190" s="51">
        <f t="shared" si="172"/>
        <v>5.54</v>
      </c>
      <c r="Z190" s="47">
        <f t="shared" si="173"/>
        <v>39.348958026466264</v>
      </c>
      <c r="AA190" s="47">
        <f t="shared" si="174"/>
        <v>-36.211591270630223</v>
      </c>
      <c r="AB190" s="47">
        <f t="shared" si="175"/>
        <v>53.475413417006763</v>
      </c>
      <c r="AC190" s="51"/>
      <c r="AD190" s="12">
        <f t="shared" si="176"/>
        <v>0.74390077230239482</v>
      </c>
      <c r="AE190" s="30">
        <f t="shared" si="177"/>
        <v>42.622374629449673</v>
      </c>
      <c r="AF190" s="43">
        <f t="shared" si="184"/>
        <v>0.82240354766099044</v>
      </c>
      <c r="AG190" s="45">
        <f t="shared" si="181"/>
        <v>43138</v>
      </c>
      <c r="AH190" s="42">
        <f t="shared" si="182"/>
        <v>48</v>
      </c>
      <c r="AI190" s="45">
        <f t="shared" si="183"/>
        <v>43138</v>
      </c>
      <c r="AJ190" s="30">
        <f t="shared" si="163"/>
        <v>39.348958026466264</v>
      </c>
      <c r="AK190" s="30">
        <f t="shared" si="164"/>
        <v>-36.211591270630223</v>
      </c>
      <c r="AL190" s="42"/>
      <c r="AM190" s="42"/>
    </row>
    <row r="191" spans="15:39" x14ac:dyDescent="0.25">
      <c r="O191" s="30">
        <f t="shared" si="178"/>
        <v>43.617644162318854</v>
      </c>
      <c r="P191" s="12">
        <f t="shared" si="179"/>
        <v>-2.7017696820872317</v>
      </c>
      <c r="Q191" s="30">
        <f t="shared" si="165"/>
        <v>-154.80000000000055</v>
      </c>
      <c r="R191" s="47">
        <f t="shared" si="166"/>
        <v>-39.466424402902831</v>
      </c>
      <c r="S191" s="47">
        <f t="shared" si="167"/>
        <v>-35.963984629606514</v>
      </c>
      <c r="T191" s="47">
        <f t="shared" si="168"/>
        <v>53.394820400377952</v>
      </c>
      <c r="U191" s="12">
        <f t="shared" si="180"/>
        <v>-0.73899876049781177</v>
      </c>
      <c r="V191" s="51">
        <f t="shared" si="169"/>
        <v>-0.73899876049781177</v>
      </c>
      <c r="W191" s="47">
        <f t="shared" si="170"/>
        <v>-0.73899876049781177</v>
      </c>
      <c r="X191" s="51">
        <f t="shared" si="171"/>
        <v>5.5441865466817744</v>
      </c>
      <c r="Y191" s="51">
        <f t="shared" si="172"/>
        <v>5.55</v>
      </c>
      <c r="Z191" s="47">
        <f t="shared" si="173"/>
        <v>39.466424402902831</v>
      </c>
      <c r="AA191" s="47">
        <f t="shared" si="174"/>
        <v>-35.963984629606514</v>
      </c>
      <c r="AB191" s="47">
        <f t="shared" si="175"/>
        <v>53.394820400377952</v>
      </c>
      <c r="AC191" s="51"/>
      <c r="AD191" s="12">
        <f t="shared" si="176"/>
        <v>0.73899876049781177</v>
      </c>
      <c r="AE191" s="30">
        <f t="shared" si="177"/>
        <v>42.341510041923748</v>
      </c>
      <c r="AF191" s="43">
        <f t="shared" si="184"/>
        <v>0.82730555946557349</v>
      </c>
      <c r="AG191" s="45">
        <f t="shared" si="181"/>
        <v>43139</v>
      </c>
      <c r="AH191" s="42">
        <f t="shared" si="182"/>
        <v>49</v>
      </c>
      <c r="AI191" s="45">
        <f t="shared" si="183"/>
        <v>43139</v>
      </c>
      <c r="AJ191" s="30">
        <f t="shared" si="163"/>
        <v>39.466424402902831</v>
      </c>
      <c r="AK191" s="30">
        <f t="shared" si="164"/>
        <v>-35.963984629606514</v>
      </c>
      <c r="AL191" s="42"/>
      <c r="AM191" s="42"/>
    </row>
    <row r="192" spans="15:39" x14ac:dyDescent="0.25">
      <c r="O192" s="30">
        <f t="shared" si="178"/>
        <v>43.617644162318854</v>
      </c>
      <c r="P192" s="12">
        <f t="shared" si="179"/>
        <v>-2.7080528673944113</v>
      </c>
      <c r="Q192" s="30">
        <f t="shared" si="165"/>
        <v>-155.16000000000054</v>
      </c>
      <c r="R192" s="47">
        <f t="shared" si="166"/>
        <v>-39.58233271248131</v>
      </c>
      <c r="S192" s="47">
        <f t="shared" si="167"/>
        <v>-35.715644817971651</v>
      </c>
      <c r="T192" s="47">
        <f t="shared" si="168"/>
        <v>53.313866373815671</v>
      </c>
      <c r="U192" s="12">
        <f t="shared" si="180"/>
        <v>-0.73409141441861914</v>
      </c>
      <c r="V192" s="51">
        <f t="shared" si="169"/>
        <v>-0.73409141441861914</v>
      </c>
      <c r="W192" s="47">
        <f t="shared" si="170"/>
        <v>-0.73409141441861914</v>
      </c>
      <c r="X192" s="51">
        <f t="shared" si="171"/>
        <v>5.5490938927609674</v>
      </c>
      <c r="Y192" s="51">
        <f t="shared" si="172"/>
        <v>5.55</v>
      </c>
      <c r="Z192" s="47">
        <f t="shared" si="173"/>
        <v>39.58233271248131</v>
      </c>
      <c r="AA192" s="47">
        <f t="shared" si="174"/>
        <v>-35.715644817971651</v>
      </c>
      <c r="AB192" s="47">
        <f t="shared" si="175"/>
        <v>53.313866373815671</v>
      </c>
      <c r="AC192" s="51"/>
      <c r="AD192" s="12">
        <f t="shared" si="176"/>
        <v>0.73409141441861914</v>
      </c>
      <c r="AE192" s="30">
        <f t="shared" si="177"/>
        <v>42.060339822975941</v>
      </c>
      <c r="AF192" s="43">
        <f t="shared" si="184"/>
        <v>0.83221290554476612</v>
      </c>
      <c r="AG192" s="45">
        <f t="shared" si="181"/>
        <v>43139</v>
      </c>
      <c r="AH192" s="42">
        <f t="shared" si="182"/>
        <v>49</v>
      </c>
      <c r="AI192" s="45">
        <f t="shared" si="183"/>
        <v>43139</v>
      </c>
      <c r="AJ192" s="30">
        <f t="shared" si="163"/>
        <v>39.58233271248131</v>
      </c>
      <c r="AK192" s="30">
        <f t="shared" si="164"/>
        <v>-35.715644817971651</v>
      </c>
      <c r="AL192" s="42"/>
      <c r="AM192" s="42"/>
    </row>
    <row r="193" spans="15:39" x14ac:dyDescent="0.25">
      <c r="O193" s="30">
        <f t="shared" si="178"/>
        <v>43.617644162318854</v>
      </c>
      <c r="P193" s="12">
        <f t="shared" si="179"/>
        <v>-2.714336052701591</v>
      </c>
      <c r="Q193" s="30">
        <f t="shared" si="165"/>
        <v>-155.52000000000055</v>
      </c>
      <c r="R193" s="47">
        <f t="shared" si="166"/>
        <v>-39.696678379340106</v>
      </c>
      <c r="S193" s="47">
        <f t="shared" si="167"/>
        <v>-35.466581639756171</v>
      </c>
      <c r="T193" s="47">
        <f t="shared" si="168"/>
        <v>53.232552893528016</v>
      </c>
      <c r="U193" s="12">
        <f t="shared" si="180"/>
        <v>-0.72917868583023515</v>
      </c>
      <c r="V193" s="51">
        <f t="shared" si="169"/>
        <v>-0.72917868583023515</v>
      </c>
      <c r="W193" s="47">
        <f t="shared" si="170"/>
        <v>-0.72917868583023515</v>
      </c>
      <c r="X193" s="51">
        <f t="shared" si="171"/>
        <v>5.5540066213493509</v>
      </c>
      <c r="Y193" s="51">
        <f t="shared" si="172"/>
        <v>5.56</v>
      </c>
      <c r="Z193" s="47">
        <f t="shared" si="173"/>
        <v>39.696678379340113</v>
      </c>
      <c r="AA193" s="47">
        <f t="shared" si="174"/>
        <v>-35.466581639756171</v>
      </c>
      <c r="AB193" s="47">
        <f t="shared" si="175"/>
        <v>53.232552893528016</v>
      </c>
      <c r="AC193" s="51"/>
      <c r="AD193" s="12">
        <f t="shared" si="176"/>
        <v>0.72917868583023515</v>
      </c>
      <c r="AE193" s="30">
        <f t="shared" si="177"/>
        <v>41.77886120896828</v>
      </c>
      <c r="AF193" s="43">
        <f t="shared" si="184"/>
        <v>0.83712563413315011</v>
      </c>
      <c r="AG193" s="45">
        <f t="shared" si="181"/>
        <v>43139</v>
      </c>
      <c r="AH193" s="42">
        <f t="shared" si="182"/>
        <v>49</v>
      </c>
      <c r="AI193" s="45">
        <f t="shared" si="183"/>
        <v>43139</v>
      </c>
      <c r="AJ193" s="30">
        <f t="shared" si="163"/>
        <v>39.696678379340113</v>
      </c>
      <c r="AK193" s="30">
        <f t="shared" si="164"/>
        <v>-35.466581639756171</v>
      </c>
      <c r="AL193" s="42"/>
      <c r="AM193" s="42"/>
    </row>
    <row r="194" spans="15:39" x14ac:dyDescent="0.25">
      <c r="O194" s="30">
        <f t="shared" si="178"/>
        <v>43.617644162318854</v>
      </c>
      <c r="P194" s="12">
        <f t="shared" si="179"/>
        <v>-2.7206192380087706</v>
      </c>
      <c r="Q194" s="30">
        <f t="shared" si="165"/>
        <v>-155.88000000000056</v>
      </c>
      <c r="R194" s="47">
        <f t="shared" si="166"/>
        <v>-39.809456889308095</v>
      </c>
      <c r="S194" s="47">
        <f t="shared" si="167"/>
        <v>-35.216804927547877</v>
      </c>
      <c r="T194" s="47">
        <f t="shared" si="168"/>
        <v>53.150881527277051</v>
      </c>
      <c r="U194" s="12">
        <f t="shared" si="180"/>
        <v>-0.7242605261254994</v>
      </c>
      <c r="V194" s="51">
        <f t="shared" si="169"/>
        <v>-0.7242605261254994</v>
      </c>
      <c r="W194" s="47">
        <f t="shared" si="170"/>
        <v>-0.7242605261254994</v>
      </c>
      <c r="X194" s="51">
        <f t="shared" si="171"/>
        <v>5.5589247810540865</v>
      </c>
      <c r="Y194" s="51">
        <f t="shared" si="172"/>
        <v>5.56</v>
      </c>
      <c r="Z194" s="47">
        <f t="shared" si="173"/>
        <v>39.809456889308102</v>
      </c>
      <c r="AA194" s="47">
        <f t="shared" si="174"/>
        <v>-35.216804927547877</v>
      </c>
      <c r="AB194" s="47">
        <f t="shared" si="175"/>
        <v>53.150881527277051</v>
      </c>
      <c r="AC194" s="51"/>
      <c r="AD194" s="12">
        <f t="shared" si="176"/>
        <v>0.7242605261254994</v>
      </c>
      <c r="AE194" s="30">
        <f t="shared" si="177"/>
        <v>41.497071414915609</v>
      </c>
      <c r="AF194" s="43">
        <f t="shared" si="184"/>
        <v>0.84204379383788586</v>
      </c>
      <c r="AG194" s="45">
        <f t="shared" si="181"/>
        <v>43139</v>
      </c>
      <c r="AH194" s="42">
        <f t="shared" si="182"/>
        <v>49</v>
      </c>
      <c r="AI194" s="45">
        <f t="shared" si="183"/>
        <v>43139</v>
      </c>
      <c r="AJ194" s="30">
        <f t="shared" si="163"/>
        <v>39.809456889308102</v>
      </c>
      <c r="AK194" s="30">
        <f t="shared" si="164"/>
        <v>-35.216804927547877</v>
      </c>
      <c r="AL194" s="42"/>
      <c r="AM194" s="42"/>
    </row>
    <row r="195" spans="15:39" x14ac:dyDescent="0.25">
      <c r="O195" s="30">
        <f t="shared" si="178"/>
        <v>43.617644162318854</v>
      </c>
      <c r="P195" s="12">
        <f t="shared" si="179"/>
        <v>-2.7269024233159502</v>
      </c>
      <c r="Q195" s="30">
        <f t="shared" si="165"/>
        <v>-156.24000000000058</v>
      </c>
      <c r="R195" s="47">
        <f t="shared" si="166"/>
        <v>-39.920663790082799</v>
      </c>
      <c r="S195" s="47">
        <f t="shared" si="167"/>
        <v>-34.966324542103692</v>
      </c>
      <c r="T195" s="47">
        <f t="shared" si="168"/>
        <v>53.068853854446026</v>
      </c>
      <c r="U195" s="12">
        <f t="shared" si="180"/>
        <v>-0.71933688632075421</v>
      </c>
      <c r="V195" s="51">
        <f t="shared" si="169"/>
        <v>-0.71933688632075421</v>
      </c>
      <c r="W195" s="47">
        <f t="shared" si="170"/>
        <v>-0.71933688632075421</v>
      </c>
      <c r="X195" s="51">
        <f t="shared" si="171"/>
        <v>5.5638484208588324</v>
      </c>
      <c r="Y195" s="51">
        <f t="shared" si="172"/>
        <v>5.5699999999999994</v>
      </c>
      <c r="Z195" s="47">
        <f t="shared" si="173"/>
        <v>39.920663790082799</v>
      </c>
      <c r="AA195" s="47">
        <f t="shared" si="174"/>
        <v>-34.966324542103692</v>
      </c>
      <c r="AB195" s="47">
        <f t="shared" si="175"/>
        <v>53.068853854446026</v>
      </c>
      <c r="AC195" s="51"/>
      <c r="AD195" s="12">
        <f t="shared" si="176"/>
        <v>0.71933688632075421</v>
      </c>
      <c r="AE195" s="30">
        <f t="shared" si="177"/>
        <v>41.214967634261093</v>
      </c>
      <c r="AF195" s="43">
        <f t="shared" si="184"/>
        <v>0.84696743364263105</v>
      </c>
      <c r="AG195" s="45">
        <f t="shared" si="181"/>
        <v>43140</v>
      </c>
      <c r="AH195" s="42">
        <f t="shared" si="182"/>
        <v>50</v>
      </c>
      <c r="AI195" s="45">
        <f t="shared" si="183"/>
        <v>43140</v>
      </c>
      <c r="AJ195" s="30">
        <f t="shared" si="163"/>
        <v>39.920663790082799</v>
      </c>
      <c r="AK195" s="30">
        <f t="shared" si="164"/>
        <v>-34.966324542103692</v>
      </c>
      <c r="AL195" s="42"/>
      <c r="AM195" s="42"/>
    </row>
    <row r="196" spans="15:39" x14ac:dyDescent="0.25">
      <c r="O196" s="30">
        <f t="shared" si="178"/>
        <v>43.617644162318854</v>
      </c>
      <c r="P196" s="12">
        <f t="shared" si="179"/>
        <v>-2.7331856086231299</v>
      </c>
      <c r="Q196" s="30">
        <f t="shared" si="165"/>
        <v>-156.60000000000056</v>
      </c>
      <c r="R196" s="47">
        <f t="shared" si="166"/>
        <v>-40.030294691406198</v>
      </c>
      <c r="S196" s="47">
        <f t="shared" si="167"/>
        <v>-34.715150371960334</v>
      </c>
      <c r="T196" s="47">
        <f t="shared" si="168"/>
        <v>52.986471466107659</v>
      </c>
      <c r="U196" s="12">
        <f t="shared" si="180"/>
        <v>-0.71440771705189055</v>
      </c>
      <c r="V196" s="51">
        <f t="shared" si="169"/>
        <v>-0.71440771705189055</v>
      </c>
      <c r="W196" s="47">
        <f t="shared" si="170"/>
        <v>-0.71440771705189055</v>
      </c>
      <c r="X196" s="51">
        <f t="shared" si="171"/>
        <v>5.5687775901276959</v>
      </c>
      <c r="Y196" s="51">
        <f t="shared" si="172"/>
        <v>5.5699999999999994</v>
      </c>
      <c r="Z196" s="47">
        <f t="shared" si="173"/>
        <v>40.030294691406198</v>
      </c>
      <c r="AA196" s="47">
        <f t="shared" si="174"/>
        <v>-34.715150371960334</v>
      </c>
      <c r="AB196" s="47">
        <f t="shared" si="175"/>
        <v>52.986471466107659</v>
      </c>
      <c r="AC196" s="51"/>
      <c r="AD196" s="12">
        <f t="shared" si="176"/>
        <v>0.71440771705189055</v>
      </c>
      <c r="AE196" s="30">
        <f t="shared" si="177"/>
        <v>40.932547038649624</v>
      </c>
      <c r="AF196" s="43">
        <f t="shared" si="184"/>
        <v>0.85189660291149472</v>
      </c>
      <c r="AG196" s="45">
        <f t="shared" si="181"/>
        <v>43140</v>
      </c>
      <c r="AH196" s="42">
        <f t="shared" si="182"/>
        <v>50</v>
      </c>
      <c r="AI196" s="45">
        <f t="shared" si="183"/>
        <v>43140</v>
      </c>
      <c r="AJ196" s="30">
        <f t="shared" si="163"/>
        <v>40.030294691406198</v>
      </c>
      <c r="AK196" s="30">
        <f t="shared" si="164"/>
        <v>-34.715150371960334</v>
      </c>
      <c r="AL196" s="42"/>
      <c r="AM196" s="42"/>
    </row>
    <row r="197" spans="15:39" x14ac:dyDescent="0.25">
      <c r="O197" s="30">
        <f t="shared" si="178"/>
        <v>43.617644162318854</v>
      </c>
      <c r="P197" s="12">
        <f t="shared" si="179"/>
        <v>-2.7394687939303095</v>
      </c>
      <c r="Q197" s="30">
        <f t="shared" si="165"/>
        <v>-156.96000000000058</v>
      </c>
      <c r="R197" s="47">
        <f t="shared" si="166"/>
        <v>-40.138345265238016</v>
      </c>
      <c r="S197" s="47">
        <f t="shared" si="167"/>
        <v>-34.463292333043974</v>
      </c>
      <c r="T197" s="47">
        <f t="shared" si="168"/>
        <v>52.903735965093261</v>
      </c>
      <c r="U197" s="12">
        <f t="shared" si="180"/>
        <v>-0.70947296857036402</v>
      </c>
      <c r="V197" s="51">
        <f t="shared" si="169"/>
        <v>-0.70947296857036402</v>
      </c>
      <c r="W197" s="47">
        <f t="shared" si="170"/>
        <v>-0.70947296857036402</v>
      </c>
      <c r="X197" s="51">
        <f t="shared" si="171"/>
        <v>5.573712338609222</v>
      </c>
      <c r="Y197" s="51">
        <f t="shared" si="172"/>
        <v>5.58</v>
      </c>
      <c r="Z197" s="47">
        <f t="shared" si="173"/>
        <v>40.138345265238016</v>
      </c>
      <c r="AA197" s="47">
        <f t="shared" si="174"/>
        <v>-34.463292333043974</v>
      </c>
      <c r="AB197" s="47">
        <f t="shared" si="175"/>
        <v>52.903735965093261</v>
      </c>
      <c r="AC197" s="51"/>
      <c r="AD197" s="12">
        <f t="shared" si="176"/>
        <v>0.70947296857036402</v>
      </c>
      <c r="AE197" s="30">
        <f t="shared" si="177"/>
        <v>40.64980677769956</v>
      </c>
      <c r="AF197" s="43">
        <f t="shared" si="184"/>
        <v>0.85683135139302125</v>
      </c>
      <c r="AG197" s="45">
        <f t="shared" si="181"/>
        <v>43140</v>
      </c>
      <c r="AH197" s="42">
        <f t="shared" si="182"/>
        <v>50</v>
      </c>
      <c r="AI197" s="45">
        <f t="shared" si="183"/>
        <v>43140</v>
      </c>
      <c r="AJ197" s="30">
        <f t="shared" si="163"/>
        <v>40.138345265238016</v>
      </c>
      <c r="AK197" s="30">
        <f t="shared" si="164"/>
        <v>-34.463292333043974</v>
      </c>
      <c r="AL197" s="42"/>
      <c r="AM197" s="42"/>
    </row>
    <row r="198" spans="15:39" x14ac:dyDescent="0.25">
      <c r="O198" s="30">
        <f t="shared" si="178"/>
        <v>43.617644162318854</v>
      </c>
      <c r="P198" s="12">
        <f t="shared" si="179"/>
        <v>-2.7457519792374891</v>
      </c>
      <c r="Q198" s="30">
        <f t="shared" si="165"/>
        <v>-157.32000000000056</v>
      </c>
      <c r="R198" s="47">
        <f t="shared" si="166"/>
        <v>-40.244811245926627</v>
      </c>
      <c r="S198" s="47">
        <f t="shared" si="167"/>
        <v>-34.210760368278727</v>
      </c>
      <c r="T198" s="47">
        <f t="shared" si="168"/>
        <v>52.820648966063004</v>
      </c>
      <c r="U198" s="12">
        <f t="shared" si="180"/>
        <v>-0.70453259073917229</v>
      </c>
      <c r="V198" s="51">
        <f t="shared" si="169"/>
        <v>-0.70453259073917229</v>
      </c>
      <c r="W198" s="47">
        <f t="shared" si="170"/>
        <v>-0.70453259073917229</v>
      </c>
      <c r="X198" s="51">
        <f t="shared" si="171"/>
        <v>5.5786527164404136</v>
      </c>
      <c r="Y198" s="51">
        <f t="shared" si="172"/>
        <v>5.58</v>
      </c>
      <c r="Z198" s="47">
        <f t="shared" si="173"/>
        <v>40.244811245926627</v>
      </c>
      <c r="AA198" s="47">
        <f t="shared" si="174"/>
        <v>-34.210760368278727</v>
      </c>
      <c r="AB198" s="47">
        <f t="shared" si="175"/>
        <v>52.820648966063004</v>
      </c>
      <c r="AC198" s="51"/>
      <c r="AD198" s="12">
        <f t="shared" si="176"/>
        <v>0.70453259073917229</v>
      </c>
      <c r="AE198" s="30">
        <f t="shared" si="177"/>
        <v>40.366743978772284</v>
      </c>
      <c r="AF198" s="43">
        <f t="shared" si="184"/>
        <v>0.86177172922421297</v>
      </c>
      <c r="AG198" s="45">
        <f t="shared" si="181"/>
        <v>43141</v>
      </c>
      <c r="AH198" s="42">
        <f t="shared" si="182"/>
        <v>51</v>
      </c>
      <c r="AI198" s="45">
        <f t="shared" si="183"/>
        <v>43141</v>
      </c>
      <c r="AJ198" s="30">
        <f t="shared" si="163"/>
        <v>40.244811245926627</v>
      </c>
      <c r="AK198" s="30">
        <f t="shared" si="164"/>
        <v>-34.210760368278727</v>
      </c>
      <c r="AL198" s="42"/>
      <c r="AM198" s="42"/>
    </row>
    <row r="199" spans="15:39" x14ac:dyDescent="0.25">
      <c r="O199" s="30">
        <f t="shared" si="178"/>
        <v>43.617644162318854</v>
      </c>
      <c r="P199" s="12">
        <f t="shared" si="179"/>
        <v>-2.7520351645446688</v>
      </c>
      <c r="Q199" s="30">
        <f t="shared" si="165"/>
        <v>-157.68000000000058</v>
      </c>
      <c r="R199" s="47">
        <f t="shared" si="166"/>
        <v>-40.349688430377391</v>
      </c>
      <c r="S199" s="47">
        <f t="shared" si="167"/>
        <v>-33.957564447194166</v>
      </c>
      <c r="T199" s="47">
        <f t="shared" si="168"/>
        <v>52.737212095577036</v>
      </c>
      <c r="U199" s="12">
        <f t="shared" si="180"/>
        <v>-0.69958653302880436</v>
      </c>
      <c r="V199" s="51">
        <f t="shared" si="169"/>
        <v>-0.69958653302880436</v>
      </c>
      <c r="W199" s="47">
        <f t="shared" si="170"/>
        <v>-0.69958653302880436</v>
      </c>
      <c r="X199" s="51">
        <f t="shared" si="171"/>
        <v>5.583598774150782</v>
      </c>
      <c r="Y199" s="51">
        <f t="shared" si="172"/>
        <v>5.59</v>
      </c>
      <c r="Z199" s="47">
        <f t="shared" si="173"/>
        <v>40.349688430377398</v>
      </c>
      <c r="AA199" s="47">
        <f t="shared" si="174"/>
        <v>-33.957564447194166</v>
      </c>
      <c r="AB199" s="47">
        <f t="shared" si="175"/>
        <v>52.737212095577036</v>
      </c>
      <c r="AC199" s="51"/>
      <c r="AD199" s="12">
        <f t="shared" si="176"/>
        <v>0.69958653302880436</v>
      </c>
      <c r="AE199" s="30">
        <f t="shared" si="177"/>
        <v>40.083355746740061</v>
      </c>
      <c r="AF199" s="43">
        <f t="shared" si="184"/>
        <v>0.8667177869345809</v>
      </c>
      <c r="AG199" s="45">
        <f t="shared" si="181"/>
        <v>43141</v>
      </c>
      <c r="AH199" s="42">
        <f t="shared" si="182"/>
        <v>51</v>
      </c>
      <c r="AI199" s="45">
        <f t="shared" si="183"/>
        <v>43141</v>
      </c>
      <c r="AJ199" s="30">
        <f t="shared" si="163"/>
        <v>40.349688430377398</v>
      </c>
      <c r="AK199" s="30">
        <f t="shared" si="164"/>
        <v>-33.957564447194166</v>
      </c>
      <c r="AL199" s="42"/>
      <c r="AM199" s="42"/>
    </row>
    <row r="200" spans="15:39" x14ac:dyDescent="0.25">
      <c r="O200" s="30">
        <f t="shared" si="178"/>
        <v>43.617644162318854</v>
      </c>
      <c r="P200" s="12">
        <f t="shared" si="179"/>
        <v>-2.7583183498518484</v>
      </c>
      <c r="Q200" s="30">
        <f t="shared" si="165"/>
        <v>-158.04000000000056</v>
      </c>
      <c r="R200" s="47">
        <f t="shared" si="166"/>
        <v>-40.452972678218664</v>
      </c>
      <c r="S200" s="47">
        <f t="shared" si="167"/>
        <v>-33.703714565531705</v>
      </c>
      <c r="T200" s="47">
        <f t="shared" si="168"/>
        <v>52.653426992167752</v>
      </c>
      <c r="U200" s="12">
        <f t="shared" si="180"/>
        <v>-0.69463474451315121</v>
      </c>
      <c r="V200" s="51">
        <f t="shared" si="169"/>
        <v>-0.69463474451315121</v>
      </c>
      <c r="W200" s="47">
        <f t="shared" si="170"/>
        <v>-0.69463474451315121</v>
      </c>
      <c r="X200" s="51">
        <f t="shared" si="171"/>
        <v>5.5885505626664349</v>
      </c>
      <c r="Y200" s="51">
        <f t="shared" si="172"/>
        <v>5.59</v>
      </c>
      <c r="Z200" s="47">
        <f t="shared" si="173"/>
        <v>40.452972678218664</v>
      </c>
      <c r="AA200" s="47">
        <f t="shared" si="174"/>
        <v>-33.703714565531705</v>
      </c>
      <c r="AB200" s="47">
        <f t="shared" si="175"/>
        <v>52.653426992167752</v>
      </c>
      <c r="AC200" s="51"/>
      <c r="AD200" s="12">
        <f t="shared" si="176"/>
        <v>0.69463474451315121</v>
      </c>
      <c r="AE200" s="30">
        <f t="shared" si="177"/>
        <v>39.799639163751785</v>
      </c>
      <c r="AF200" s="43">
        <f t="shared" si="184"/>
        <v>0.87166957545023405</v>
      </c>
      <c r="AG200" s="45">
        <f t="shared" si="181"/>
        <v>43141</v>
      </c>
      <c r="AH200" s="42">
        <f t="shared" si="182"/>
        <v>51</v>
      </c>
      <c r="AI200" s="45">
        <f t="shared" si="183"/>
        <v>43141</v>
      </c>
      <c r="AJ200" s="30">
        <f t="shared" si="163"/>
        <v>40.452972678218664</v>
      </c>
      <c r="AK200" s="30">
        <f t="shared" si="164"/>
        <v>-33.703714565531705</v>
      </c>
      <c r="AL200" s="42"/>
      <c r="AM200" s="42"/>
    </row>
    <row r="201" spans="15:39" x14ac:dyDescent="0.25">
      <c r="O201" s="30">
        <f t="shared" si="178"/>
        <v>43.617644162318854</v>
      </c>
      <c r="P201" s="12">
        <f t="shared" si="179"/>
        <v>-2.7646015351590281</v>
      </c>
      <c r="Q201" s="30">
        <f t="shared" si="165"/>
        <v>-158.40000000000057</v>
      </c>
      <c r="R201" s="47">
        <f t="shared" si="166"/>
        <v>-40.554659911965189</v>
      </c>
      <c r="S201" s="47">
        <f t="shared" si="167"/>
        <v>-33.449220744850024</v>
      </c>
      <c r="T201" s="47">
        <f t="shared" si="168"/>
        <v>52.569295306413053</v>
      </c>
      <c r="U201" s="12">
        <f t="shared" si="180"/>
        <v>-0.68967717386538574</v>
      </c>
      <c r="V201" s="51">
        <f t="shared" si="169"/>
        <v>-0.68967717386538574</v>
      </c>
      <c r="W201" s="47">
        <f t="shared" si="170"/>
        <v>-0.68967717386538574</v>
      </c>
      <c r="X201" s="51">
        <f t="shared" si="171"/>
        <v>5.5935081333142005</v>
      </c>
      <c r="Y201" s="51">
        <f t="shared" si="172"/>
        <v>5.6</v>
      </c>
      <c r="Z201" s="47">
        <f t="shared" si="173"/>
        <v>40.554659911965189</v>
      </c>
      <c r="AA201" s="47">
        <f t="shared" si="174"/>
        <v>-33.449220744850024</v>
      </c>
      <c r="AB201" s="47">
        <f t="shared" si="175"/>
        <v>52.569295306413053</v>
      </c>
      <c r="AC201" s="51"/>
      <c r="AD201" s="12">
        <f t="shared" si="176"/>
        <v>0.68967717386538574</v>
      </c>
      <c r="AE201" s="30">
        <f t="shared" si="177"/>
        <v>39.51559128899688</v>
      </c>
      <c r="AF201" s="43">
        <f t="shared" si="184"/>
        <v>0.87662714609799952</v>
      </c>
      <c r="AG201" s="45">
        <f t="shared" si="181"/>
        <v>43141</v>
      </c>
      <c r="AH201" s="42">
        <f t="shared" si="182"/>
        <v>51</v>
      </c>
      <c r="AI201" s="45">
        <f t="shared" si="183"/>
        <v>43141</v>
      </c>
      <c r="AJ201" s="30">
        <f t="shared" si="163"/>
        <v>40.554659911965189</v>
      </c>
      <c r="AK201" s="30">
        <f t="shared" si="164"/>
        <v>-33.449220744850024</v>
      </c>
      <c r="AL201" s="42"/>
      <c r="AM201" s="42"/>
    </row>
    <row r="202" spans="15:39" x14ac:dyDescent="0.25">
      <c r="O202" s="30">
        <f t="shared" si="178"/>
        <v>43.617644162318854</v>
      </c>
      <c r="P202" s="12">
        <f t="shared" si="179"/>
        <v>-2.7708847204662077</v>
      </c>
      <c r="Q202" s="30">
        <f t="shared" si="165"/>
        <v>-158.76000000000059</v>
      </c>
      <c r="R202" s="47">
        <f t="shared" si="166"/>
        <v>-40.654746117179087</v>
      </c>
      <c r="S202" s="47">
        <f t="shared" si="167"/>
        <v>-33.194093032129381</v>
      </c>
      <c r="T202" s="47">
        <f t="shared" si="168"/>
        <v>52.484818701010568</v>
      </c>
      <c r="U202" s="12">
        <f t="shared" si="180"/>
        <v>-0.68471376935380646</v>
      </c>
      <c r="V202" s="51">
        <f t="shared" si="169"/>
        <v>-0.68471376935380646</v>
      </c>
      <c r="W202" s="47">
        <f t="shared" si="170"/>
        <v>-0.68471376935380646</v>
      </c>
      <c r="X202" s="51">
        <f t="shared" si="171"/>
        <v>5.5984715378257794</v>
      </c>
      <c r="Y202" s="51">
        <f t="shared" si="172"/>
        <v>5.6</v>
      </c>
      <c r="Z202" s="47">
        <f t="shared" si="173"/>
        <v>40.654746117179094</v>
      </c>
      <c r="AA202" s="47">
        <f t="shared" si="174"/>
        <v>-33.194093032129381</v>
      </c>
      <c r="AB202" s="47">
        <f t="shared" si="175"/>
        <v>52.484818701010575</v>
      </c>
      <c r="AC202" s="51"/>
      <c r="AD202" s="12">
        <f t="shared" si="176"/>
        <v>0.68471376935380646</v>
      </c>
      <c r="AE202" s="30">
        <f t="shared" si="177"/>
        <v>39.231209158467202</v>
      </c>
      <c r="AF202" s="43">
        <f t="shared" si="184"/>
        <v>0.8815905506095788</v>
      </c>
      <c r="AG202" s="45">
        <f t="shared" si="181"/>
        <v>43142</v>
      </c>
      <c r="AH202" s="42">
        <f t="shared" si="182"/>
        <v>52</v>
      </c>
      <c r="AI202" s="45">
        <f t="shared" si="183"/>
        <v>43142</v>
      </c>
      <c r="AJ202" s="30">
        <f t="shared" si="163"/>
        <v>40.654746117179094</v>
      </c>
      <c r="AK202" s="30">
        <f t="shared" si="164"/>
        <v>-33.194093032129381</v>
      </c>
      <c r="AL202" s="42"/>
      <c r="AM202" s="42"/>
    </row>
    <row r="203" spans="15:39" x14ac:dyDescent="0.25">
      <c r="O203" s="30">
        <f t="shared" si="178"/>
        <v>43.617644162318854</v>
      </c>
      <c r="P203" s="12">
        <f t="shared" si="179"/>
        <v>-2.7771679057733873</v>
      </c>
      <c r="Q203" s="30">
        <f t="shared" si="165"/>
        <v>-159.1200000000006</v>
      </c>
      <c r="R203" s="47">
        <f t="shared" si="166"/>
        <v>-40.75322734262835</v>
      </c>
      <c r="S203" s="47">
        <f t="shared" si="167"/>
        <v>-32.938341499375042</v>
      </c>
      <c r="T203" s="47">
        <f t="shared" si="168"/>
        <v>52.399998850853066</v>
      </c>
      <c r="U203" s="12">
        <f t="shared" si="180"/>
        <v>-0.67974447883764921</v>
      </c>
      <c r="V203" s="51">
        <f t="shared" si="169"/>
        <v>-0.67974447883764921</v>
      </c>
      <c r="W203" s="47">
        <f t="shared" si="170"/>
        <v>-0.67974447883764921</v>
      </c>
      <c r="X203" s="51">
        <f t="shared" si="171"/>
        <v>5.6034408283419372</v>
      </c>
      <c r="Y203" s="51">
        <f t="shared" si="172"/>
        <v>5.6099999999999994</v>
      </c>
      <c r="Z203" s="47">
        <f t="shared" si="173"/>
        <v>40.75322734262835</v>
      </c>
      <c r="AA203" s="47">
        <f t="shared" si="174"/>
        <v>-32.938341499375035</v>
      </c>
      <c r="AB203" s="47">
        <f t="shared" si="175"/>
        <v>52.399998850853066</v>
      </c>
      <c r="AC203" s="51"/>
      <c r="AD203" s="12">
        <f t="shared" si="176"/>
        <v>0.67974447883764921</v>
      </c>
      <c r="AE203" s="30">
        <f t="shared" si="177"/>
        <v>38.946489784717002</v>
      </c>
      <c r="AF203" s="43">
        <f t="shared" si="184"/>
        <v>0.88655984112573605</v>
      </c>
      <c r="AG203" s="45">
        <f t="shared" si="181"/>
        <v>43142</v>
      </c>
      <c r="AH203" s="42">
        <f t="shared" si="182"/>
        <v>52</v>
      </c>
      <c r="AI203" s="45">
        <f t="shared" si="183"/>
        <v>43142</v>
      </c>
      <c r="AJ203" s="30">
        <f t="shared" ref="AJ203:AJ266" si="185">Z203</f>
        <v>40.75322734262835</v>
      </c>
      <c r="AK203" s="30">
        <f t="shared" ref="AK203:AK266" si="186">AA203</f>
        <v>-32.938341499375035</v>
      </c>
      <c r="AL203" s="42"/>
      <c r="AM203" s="42"/>
    </row>
    <row r="204" spans="15:39" x14ac:dyDescent="0.25">
      <c r="O204" s="30">
        <f t="shared" si="178"/>
        <v>43.617644162318854</v>
      </c>
      <c r="P204" s="12">
        <f t="shared" si="179"/>
        <v>-2.783451091080567</v>
      </c>
      <c r="Q204" s="30">
        <f t="shared" ref="Q204:Q267" si="187">P204*180/PI()</f>
        <v>-159.48000000000059</v>
      </c>
      <c r="R204" s="47">
        <f t="shared" ref="R204:R267" si="188">O204*COS(P204)</f>
        <v>-40.850099700442833</v>
      </c>
      <c r="S204" s="47">
        <f t="shared" ref="S204:S267" si="189">O204*SIN(P204)+$S$8</f>
        <v>-32.681976243219601</v>
      </c>
      <c r="T204" s="47">
        <f t="shared" ref="T204:T267" si="190">SQRT(R204^2+S204^2)</f>
        <v>52.314837443104899</v>
      </c>
      <c r="U204" s="12">
        <f t="shared" si="180"/>
        <v>-0.67476924976286201</v>
      </c>
      <c r="V204" s="51">
        <f t="shared" ref="V204:V267" si="191">U204+$D$8-$I$10</f>
        <v>-0.67476924976286201</v>
      </c>
      <c r="W204" s="47">
        <f t="shared" ref="W204:W267" si="192">U204+$D$8-$I$10</f>
        <v>-0.67476924976286201</v>
      </c>
      <c r="X204" s="51">
        <f t="shared" ref="X204:X267" si="193">IF(AND(W204&gt;0,W204&lt;=2*PI()),W204,MOD(W204,2*PI()))</f>
        <v>5.6084160574167239</v>
      </c>
      <c r="Y204" s="51">
        <f t="shared" ref="Y204:Y267" si="194">ROUNDUP(X204,2)</f>
        <v>5.6099999999999994</v>
      </c>
      <c r="Z204" s="47">
        <f t="shared" ref="Z204:Z267" si="195">T204*COS(V204)</f>
        <v>40.850099700442833</v>
      </c>
      <c r="AA204" s="47">
        <f t="shared" ref="AA204:AA267" si="196">T204*SIN(V204)</f>
        <v>-32.681976243219601</v>
      </c>
      <c r="AB204" s="47">
        <f t="shared" ref="AB204:AB267" si="197">SQRT(Z204^2+AA204^2)</f>
        <v>52.314837443104899</v>
      </c>
      <c r="AC204" s="51"/>
      <c r="AD204" s="12">
        <f t="shared" ref="AD204:AD267" si="198">ATAN(S204/R204)</f>
        <v>0.67476924976286201</v>
      </c>
      <c r="AE204" s="30">
        <f t="shared" ref="AE204:AE267" si="199">AD204*180/PI()</f>
        <v>38.661430156620916</v>
      </c>
      <c r="AF204" s="43">
        <f t="shared" si="184"/>
        <v>0.89153507020052325</v>
      </c>
      <c r="AG204" s="45">
        <f t="shared" si="181"/>
        <v>43142</v>
      </c>
      <c r="AH204" s="42">
        <f t="shared" si="182"/>
        <v>52</v>
      </c>
      <c r="AI204" s="45">
        <f t="shared" si="183"/>
        <v>43142</v>
      </c>
      <c r="AJ204" s="30">
        <f t="shared" si="185"/>
        <v>40.850099700442833</v>
      </c>
      <c r="AK204" s="30">
        <f t="shared" si="186"/>
        <v>-32.681976243219601</v>
      </c>
      <c r="AL204" s="42"/>
      <c r="AM204" s="42"/>
    </row>
    <row r="205" spans="15:39" x14ac:dyDescent="0.25">
      <c r="O205" s="30">
        <f t="shared" ref="O205:O268" si="200">O204</f>
        <v>43.617644162318854</v>
      </c>
      <c r="P205" s="12">
        <f t="shared" ref="P205:P268" si="201">P204-2*PI()/P$8</f>
        <v>-2.7897342763877466</v>
      </c>
      <c r="Q205" s="30">
        <f t="shared" si="187"/>
        <v>-159.8400000000006</v>
      </c>
      <c r="R205" s="47">
        <f t="shared" si="188"/>
        <v>-40.945359366267716</v>
      </c>
      <c r="S205" s="47">
        <f t="shared" si="189"/>
        <v>-32.425007384524406</v>
      </c>
      <c r="T205" s="47">
        <f t="shared" si="190"/>
        <v>52.229336177279428</v>
      </c>
      <c r="U205" s="12">
        <f t="shared" ref="U205:U268" si="202">-ATAN(S205/R205)</f>
        <v>-0.66978802915784785</v>
      </c>
      <c r="V205" s="51">
        <f t="shared" si="191"/>
        <v>-0.66978802915784785</v>
      </c>
      <c r="W205" s="47">
        <f t="shared" si="192"/>
        <v>-0.66978802915784785</v>
      </c>
      <c r="X205" s="51">
        <f t="shared" si="193"/>
        <v>5.613397278021738</v>
      </c>
      <c r="Y205" s="51">
        <f t="shared" si="194"/>
        <v>5.62</v>
      </c>
      <c r="Z205" s="47">
        <f t="shared" si="195"/>
        <v>40.945359366267716</v>
      </c>
      <c r="AA205" s="47">
        <f t="shared" si="196"/>
        <v>-32.425007384524413</v>
      </c>
      <c r="AB205" s="47">
        <f t="shared" si="197"/>
        <v>52.229336177279436</v>
      </c>
      <c r="AC205" s="51"/>
      <c r="AD205" s="12">
        <f t="shared" si="198"/>
        <v>0.66978802915784785</v>
      </c>
      <c r="AE205" s="30">
        <f t="shared" si="199"/>
        <v>38.376027239130003</v>
      </c>
      <c r="AF205" s="43">
        <f t="shared" si="184"/>
        <v>0.89651629080553741</v>
      </c>
      <c r="AG205" s="45">
        <f t="shared" ref="AG205:AG268" si="203">$AI$11+AH205-1</f>
        <v>43143</v>
      </c>
      <c r="AH205" s="42">
        <f t="shared" ref="AH205:AH268" si="204">INT(AF205/$AH$7)+1</f>
        <v>53</v>
      </c>
      <c r="AI205" s="45">
        <f t="shared" ref="AI205:AI268" si="205">$AI$11+AH205-1</f>
        <v>43143</v>
      </c>
      <c r="AJ205" s="30">
        <f t="shared" si="185"/>
        <v>40.945359366267716</v>
      </c>
      <c r="AK205" s="30">
        <f t="shared" si="186"/>
        <v>-32.425007384524413</v>
      </c>
      <c r="AL205" s="42"/>
      <c r="AM205" s="42"/>
    </row>
    <row r="206" spans="15:39" x14ac:dyDescent="0.25">
      <c r="O206" s="30">
        <f t="shared" si="200"/>
        <v>43.617644162318854</v>
      </c>
      <c r="P206" s="12">
        <f t="shared" si="201"/>
        <v>-2.7960174616949263</v>
      </c>
      <c r="Q206" s="30">
        <f t="shared" si="187"/>
        <v>-160.20000000000059</v>
      </c>
      <c r="R206" s="47">
        <f t="shared" si="188"/>
        <v>-41.0390025794145</v>
      </c>
      <c r="S206" s="47">
        <f t="shared" si="189"/>
        <v>-32.167445067979983</v>
      </c>
      <c r="T206" s="47">
        <f t="shared" si="190"/>
        <v>52.143496765317721</v>
      </c>
      <c r="U206" s="12">
        <f t="shared" si="202"/>
        <v>-0.66480076362917173</v>
      </c>
      <c r="V206" s="51">
        <f t="shared" si="191"/>
        <v>-0.66480076362917173</v>
      </c>
      <c r="W206" s="47">
        <f t="shared" si="192"/>
        <v>-0.66480076362917173</v>
      </c>
      <c r="X206" s="51">
        <f t="shared" si="193"/>
        <v>5.6183845435504143</v>
      </c>
      <c r="Y206" s="51">
        <f t="shared" si="194"/>
        <v>5.62</v>
      </c>
      <c r="Z206" s="47">
        <f t="shared" si="195"/>
        <v>41.0390025794145</v>
      </c>
      <c r="AA206" s="47">
        <f t="shared" si="196"/>
        <v>-32.167445067979976</v>
      </c>
      <c r="AB206" s="47">
        <f t="shared" si="197"/>
        <v>52.143496765317721</v>
      </c>
      <c r="AC206" s="51"/>
      <c r="AD206" s="12">
        <f t="shared" si="198"/>
        <v>0.66480076362917173</v>
      </c>
      <c r="AE206" s="30">
        <f t="shared" si="199"/>
        <v>38.090277973025785</v>
      </c>
      <c r="AF206" s="43">
        <f t="shared" ref="AF206:AF269" si="206">$AD$12-AD206</f>
        <v>0.90150355633421353</v>
      </c>
      <c r="AG206" s="45">
        <f t="shared" si="203"/>
        <v>43143</v>
      </c>
      <c r="AH206" s="42">
        <f t="shared" si="204"/>
        <v>53</v>
      </c>
      <c r="AI206" s="45">
        <f t="shared" si="205"/>
        <v>43143</v>
      </c>
      <c r="AJ206" s="30">
        <f t="shared" si="185"/>
        <v>41.0390025794145</v>
      </c>
      <c r="AK206" s="30">
        <f t="shared" si="186"/>
        <v>-32.167445067979976</v>
      </c>
      <c r="AL206" s="42"/>
      <c r="AM206" s="42"/>
    </row>
    <row r="207" spans="15:39" x14ac:dyDescent="0.25">
      <c r="O207" s="30">
        <f t="shared" si="200"/>
        <v>43.617644162318854</v>
      </c>
      <c r="P207" s="12">
        <f t="shared" si="201"/>
        <v>-2.8023006470021059</v>
      </c>
      <c r="Q207" s="30">
        <f t="shared" si="187"/>
        <v>-160.5600000000006</v>
      </c>
      <c r="R207" s="47">
        <f t="shared" si="188"/>
        <v>-41.131025643009473</v>
      </c>
      <c r="S207" s="47">
        <f t="shared" si="189"/>
        <v>-31.909299461705587</v>
      </c>
      <c r="T207" s="47">
        <f t="shared" si="190"/>
        <v>52.057320931668265</v>
      </c>
      <c r="U207" s="12">
        <f t="shared" si="202"/>
        <v>-0.65980739935723487</v>
      </c>
      <c r="V207" s="51">
        <f t="shared" si="191"/>
        <v>-0.65980739935723487</v>
      </c>
      <c r="W207" s="47">
        <f t="shared" si="192"/>
        <v>-0.65980739935723487</v>
      </c>
      <c r="X207" s="51">
        <f t="shared" si="193"/>
        <v>5.6233779078223511</v>
      </c>
      <c r="Y207" s="51">
        <f t="shared" si="194"/>
        <v>5.63</v>
      </c>
      <c r="Z207" s="47">
        <f t="shared" si="195"/>
        <v>41.131025643009465</v>
      </c>
      <c r="AA207" s="47">
        <f t="shared" si="196"/>
        <v>-31.909299461705583</v>
      </c>
      <c r="AB207" s="47">
        <f t="shared" si="197"/>
        <v>52.057320931668258</v>
      </c>
      <c r="AC207" s="51"/>
      <c r="AD207" s="12">
        <f t="shared" si="198"/>
        <v>0.65980739935723487</v>
      </c>
      <c r="AE207" s="30">
        <f t="shared" si="199"/>
        <v>37.804179274672386</v>
      </c>
      <c r="AF207" s="43">
        <f t="shared" si="206"/>
        <v>0.90649692060615039</v>
      </c>
      <c r="AG207" s="45">
        <f t="shared" si="203"/>
        <v>43143</v>
      </c>
      <c r="AH207" s="42">
        <f t="shared" si="204"/>
        <v>53</v>
      </c>
      <c r="AI207" s="45">
        <f t="shared" si="205"/>
        <v>43143</v>
      </c>
      <c r="AJ207" s="30">
        <f t="shared" si="185"/>
        <v>41.131025643009465</v>
      </c>
      <c r="AK207" s="30">
        <f t="shared" si="186"/>
        <v>-31.909299461705583</v>
      </c>
      <c r="AL207" s="42"/>
      <c r="AM207" s="42"/>
    </row>
    <row r="208" spans="15:39" x14ac:dyDescent="0.25">
      <c r="O208" s="30">
        <f t="shared" si="200"/>
        <v>43.617644162318854</v>
      </c>
      <c r="P208" s="12">
        <f t="shared" si="201"/>
        <v>-2.8085838323092855</v>
      </c>
      <c r="Q208" s="30">
        <f t="shared" si="187"/>
        <v>-160.92000000000061</v>
      </c>
      <c r="R208" s="47">
        <f t="shared" si="188"/>
        <v>-41.221424924139669</v>
      </c>
      <c r="S208" s="47">
        <f t="shared" si="189"/>
        <v>-31.650580756847727</v>
      </c>
      <c r="T208" s="47">
        <f t="shared" si="190"/>
        <v>51.970810413367836</v>
      </c>
      <c r="U208" s="12">
        <f t="shared" si="202"/>
        <v>-0.65480788209191154</v>
      </c>
      <c r="V208" s="51">
        <f t="shared" si="191"/>
        <v>-0.65480788209191154</v>
      </c>
      <c r="W208" s="47">
        <f t="shared" si="192"/>
        <v>-0.65480788209191154</v>
      </c>
      <c r="X208" s="51">
        <f t="shared" si="193"/>
        <v>5.6283774250876748</v>
      </c>
      <c r="Y208" s="51">
        <f t="shared" si="194"/>
        <v>5.63</v>
      </c>
      <c r="Z208" s="47">
        <f t="shared" si="195"/>
        <v>41.221424924139669</v>
      </c>
      <c r="AA208" s="47">
        <f t="shared" si="196"/>
        <v>-31.650580756847724</v>
      </c>
      <c r="AB208" s="47">
        <f t="shared" si="197"/>
        <v>51.970810413367836</v>
      </c>
      <c r="AC208" s="51"/>
      <c r="AD208" s="12">
        <f t="shared" si="198"/>
        <v>0.65480788209191154</v>
      </c>
      <c r="AE208" s="30">
        <f t="shared" si="199"/>
        <v>37.517728035766567</v>
      </c>
      <c r="AF208" s="43">
        <f t="shared" si="206"/>
        <v>0.91149643787147372</v>
      </c>
      <c r="AG208" s="45">
        <f t="shared" si="203"/>
        <v>43143</v>
      </c>
      <c r="AH208" s="42">
        <f t="shared" si="204"/>
        <v>53</v>
      </c>
      <c r="AI208" s="45">
        <f t="shared" si="205"/>
        <v>43143</v>
      </c>
      <c r="AJ208" s="30">
        <f t="shared" si="185"/>
        <v>41.221424924139669</v>
      </c>
      <c r="AK208" s="30">
        <f t="shared" si="186"/>
        <v>-31.650580756847724</v>
      </c>
      <c r="AL208" s="42"/>
      <c r="AM208" s="42"/>
    </row>
    <row r="209" spans="15:39" x14ac:dyDescent="0.25">
      <c r="O209" s="30">
        <f t="shared" si="200"/>
        <v>43.617644162318854</v>
      </c>
      <c r="P209" s="12">
        <f t="shared" si="201"/>
        <v>-2.8148670176164652</v>
      </c>
      <c r="Q209" s="30">
        <f t="shared" si="187"/>
        <v>-161.2800000000006</v>
      </c>
      <c r="R209" s="47">
        <f t="shared" si="188"/>
        <v>-41.310196853996239</v>
      </c>
      <c r="S209" s="47">
        <f t="shared" si="189"/>
        <v>-31.391299167177884</v>
      </c>
      <c r="T209" s="47">
        <f t="shared" si="190"/>
        <v>51.883966960123466</v>
      </c>
      <c r="U209" s="12">
        <f t="shared" si="202"/>
        <v>-0.64980215714815515</v>
      </c>
      <c r="V209" s="51">
        <f t="shared" si="191"/>
        <v>-0.64980215714815515</v>
      </c>
      <c r="W209" s="47">
        <f t="shared" si="192"/>
        <v>-0.64980215714815515</v>
      </c>
      <c r="X209" s="51">
        <f t="shared" si="193"/>
        <v>5.6333831500314311</v>
      </c>
      <c r="Y209" s="51">
        <f t="shared" si="194"/>
        <v>5.64</v>
      </c>
      <c r="Z209" s="47">
        <f t="shared" si="195"/>
        <v>41.310196853996239</v>
      </c>
      <c r="AA209" s="47">
        <f t="shared" si="196"/>
        <v>-31.391299167177884</v>
      </c>
      <c r="AB209" s="47">
        <f t="shared" si="197"/>
        <v>51.883966960123466</v>
      </c>
      <c r="AC209" s="51"/>
      <c r="AD209" s="12">
        <f t="shared" si="198"/>
        <v>0.64980215714815515</v>
      </c>
      <c r="AE209" s="30">
        <f t="shared" si="199"/>
        <v>37.23092112308597</v>
      </c>
      <c r="AF209" s="43">
        <f t="shared" si="206"/>
        <v>0.91650216281523011</v>
      </c>
      <c r="AG209" s="45">
        <f t="shared" si="203"/>
        <v>43144</v>
      </c>
      <c r="AH209" s="42">
        <f t="shared" si="204"/>
        <v>54</v>
      </c>
      <c r="AI209" s="45">
        <f t="shared" si="205"/>
        <v>43144</v>
      </c>
      <c r="AJ209" s="30">
        <f t="shared" si="185"/>
        <v>41.310196853996239</v>
      </c>
      <c r="AK209" s="30">
        <f t="shared" si="186"/>
        <v>-31.391299167177884</v>
      </c>
      <c r="AL209" s="42"/>
      <c r="AM209" s="42"/>
    </row>
    <row r="210" spans="15:39" x14ac:dyDescent="0.25">
      <c r="O210" s="30">
        <f t="shared" si="200"/>
        <v>43.617644162318854</v>
      </c>
      <c r="P210" s="12">
        <f t="shared" si="201"/>
        <v>-2.8211502029236448</v>
      </c>
      <c r="Q210" s="30">
        <f t="shared" si="187"/>
        <v>-161.64000000000061</v>
      </c>
      <c r="R210" s="47">
        <f t="shared" si="188"/>
        <v>-41.397337928015396</v>
      </c>
      <c r="S210" s="47">
        <f t="shared" si="189"/>
        <v>-31.131464928689248</v>
      </c>
      <c r="T210" s="47">
        <f t="shared" si="190"/>
        <v>51.796792334395676</v>
      </c>
      <c r="U210" s="12">
        <f t="shared" si="202"/>
        <v>-0.64479016940156653</v>
      </c>
      <c r="V210" s="51">
        <f t="shared" si="191"/>
        <v>-0.64479016940156653</v>
      </c>
      <c r="W210" s="47">
        <f t="shared" si="192"/>
        <v>-0.64479016940156653</v>
      </c>
      <c r="X210" s="51">
        <f t="shared" si="193"/>
        <v>5.6383951377780193</v>
      </c>
      <c r="Y210" s="51">
        <f t="shared" si="194"/>
        <v>5.64</v>
      </c>
      <c r="Z210" s="47">
        <f t="shared" si="195"/>
        <v>41.397337928015389</v>
      </c>
      <c r="AA210" s="47">
        <f t="shared" si="196"/>
        <v>-31.131464928689248</v>
      </c>
      <c r="AB210" s="47">
        <f t="shared" si="197"/>
        <v>51.796792334395668</v>
      </c>
      <c r="AC210" s="51"/>
      <c r="AD210" s="12">
        <f t="shared" si="198"/>
        <v>0.64479016940156653</v>
      </c>
      <c r="AE210" s="30">
        <f t="shared" si="199"/>
        <v>36.943755378235153</v>
      </c>
      <c r="AF210" s="43">
        <f t="shared" si="206"/>
        <v>0.92151415056181873</v>
      </c>
      <c r="AG210" s="45">
        <f t="shared" si="203"/>
        <v>43144</v>
      </c>
      <c r="AH210" s="42">
        <f t="shared" si="204"/>
        <v>54</v>
      </c>
      <c r="AI210" s="45">
        <f t="shared" si="205"/>
        <v>43144</v>
      </c>
      <c r="AJ210" s="30">
        <f t="shared" si="185"/>
        <v>41.397337928015389</v>
      </c>
      <c r="AK210" s="30">
        <f t="shared" si="186"/>
        <v>-31.131464928689248</v>
      </c>
      <c r="AL210" s="42"/>
      <c r="AM210" s="42"/>
    </row>
    <row r="211" spans="15:39" x14ac:dyDescent="0.25">
      <c r="O211" s="30">
        <f t="shared" si="200"/>
        <v>43.617644162318854</v>
      </c>
      <c r="P211" s="12">
        <f t="shared" si="201"/>
        <v>-2.8274333882308245</v>
      </c>
      <c r="Q211" s="30">
        <f t="shared" si="187"/>
        <v>-162.0000000000006</v>
      </c>
      <c r="R211" s="47">
        <f t="shared" si="188"/>
        <v>-41.482844706016756</v>
      </c>
      <c r="S211" s="47">
        <f t="shared" si="189"/>
        <v>-30.87108829919265</v>
      </c>
      <c r="T211" s="47">
        <f t="shared" si="190"/>
        <v>51.709288311482801</v>
      </c>
      <c r="U211" s="12">
        <f t="shared" si="202"/>
        <v>-0.63977186328392932</v>
      </c>
      <c r="V211" s="51">
        <f t="shared" si="191"/>
        <v>-0.63977186328392932</v>
      </c>
      <c r="W211" s="47">
        <f t="shared" si="192"/>
        <v>-0.63977186328392932</v>
      </c>
      <c r="X211" s="51">
        <f t="shared" si="193"/>
        <v>5.6434134438956569</v>
      </c>
      <c r="Y211" s="51">
        <f t="shared" si="194"/>
        <v>5.6499999999999995</v>
      </c>
      <c r="Z211" s="47">
        <f t="shared" si="195"/>
        <v>41.482844706016763</v>
      </c>
      <c r="AA211" s="47">
        <f t="shared" si="196"/>
        <v>-30.87108829919265</v>
      </c>
      <c r="AB211" s="47">
        <f t="shared" si="197"/>
        <v>51.709288311482808</v>
      </c>
      <c r="AC211" s="51"/>
      <c r="AD211" s="12">
        <f t="shared" si="198"/>
        <v>0.63977186328392932</v>
      </c>
      <c r="AE211" s="30">
        <f t="shared" si="199"/>
        <v>36.65622761738986</v>
      </c>
      <c r="AF211" s="43">
        <f t="shared" si="206"/>
        <v>0.92653245667945594</v>
      </c>
      <c r="AG211" s="45">
        <f t="shared" si="203"/>
        <v>43144</v>
      </c>
      <c r="AH211" s="42">
        <f t="shared" si="204"/>
        <v>54</v>
      </c>
      <c r="AI211" s="45">
        <f t="shared" si="205"/>
        <v>43144</v>
      </c>
      <c r="AJ211" s="30">
        <f t="shared" si="185"/>
        <v>41.482844706016763</v>
      </c>
      <c r="AK211" s="30">
        <f t="shared" si="186"/>
        <v>-30.87108829919265</v>
      </c>
      <c r="AL211" s="42"/>
      <c r="AM211" s="42"/>
    </row>
    <row r="212" spans="15:39" x14ac:dyDescent="0.25">
      <c r="O212" s="30">
        <f t="shared" si="200"/>
        <v>43.617644162318854</v>
      </c>
      <c r="P212" s="12">
        <f t="shared" si="201"/>
        <v>-2.8337165735380041</v>
      </c>
      <c r="Q212" s="30">
        <f t="shared" si="187"/>
        <v>-162.36000000000061</v>
      </c>
      <c r="R212" s="47">
        <f t="shared" si="188"/>
        <v>-41.566713812339124</v>
      </c>
      <c r="S212" s="47">
        <f t="shared" si="189"/>
        <v>-30.610179557911586</v>
      </c>
      <c r="T212" s="47">
        <f t="shared" si="190"/>
        <v>51.621456679606517</v>
      </c>
      <c r="U212" s="12">
        <f t="shared" si="202"/>
        <v>-0.63474718277871167</v>
      </c>
      <c r="V212" s="51">
        <f t="shared" si="191"/>
        <v>-0.63474718277871167</v>
      </c>
      <c r="W212" s="47">
        <f t="shared" si="192"/>
        <v>-0.63474718277871167</v>
      </c>
      <c r="X212" s="51">
        <f t="shared" si="193"/>
        <v>5.6484381244008741</v>
      </c>
      <c r="Y212" s="51">
        <f t="shared" si="194"/>
        <v>5.6499999999999995</v>
      </c>
      <c r="Z212" s="47">
        <f t="shared" si="195"/>
        <v>41.566713812339124</v>
      </c>
      <c r="AA212" s="47">
        <f t="shared" si="196"/>
        <v>-30.610179557911586</v>
      </c>
      <c r="AB212" s="47">
        <f t="shared" si="197"/>
        <v>51.621456679606517</v>
      </c>
      <c r="AC212" s="51"/>
      <c r="AD212" s="12">
        <f t="shared" si="198"/>
        <v>0.63474718277871167</v>
      </c>
      <c r="AE212" s="30">
        <f t="shared" si="199"/>
        <v>36.368334631039232</v>
      </c>
      <c r="AF212" s="43">
        <f t="shared" si="206"/>
        <v>0.93155713718467359</v>
      </c>
      <c r="AG212" s="45">
        <f t="shared" si="203"/>
        <v>43145</v>
      </c>
      <c r="AH212" s="42">
        <f t="shared" si="204"/>
        <v>55</v>
      </c>
      <c r="AI212" s="45">
        <f t="shared" si="205"/>
        <v>43145</v>
      </c>
      <c r="AJ212" s="30">
        <f t="shared" si="185"/>
        <v>41.566713812339124</v>
      </c>
      <c r="AK212" s="30">
        <f t="shared" si="186"/>
        <v>-30.610179557911586</v>
      </c>
      <c r="AL212" s="42"/>
      <c r="AM212" s="42"/>
    </row>
    <row r="213" spans="15:39" x14ac:dyDescent="0.25">
      <c r="O213" s="30">
        <f t="shared" si="200"/>
        <v>43.617644162318854</v>
      </c>
      <c r="P213" s="12">
        <f t="shared" si="201"/>
        <v>-2.8399997588451837</v>
      </c>
      <c r="Q213" s="30">
        <f t="shared" si="187"/>
        <v>-162.7200000000006</v>
      </c>
      <c r="R213" s="47">
        <f t="shared" si="188"/>
        <v>-41.648941935973802</v>
      </c>
      <c r="S213" s="47">
        <f t="shared" si="189"/>
        <v>-30.348749005076414</v>
      </c>
      <c r="T213" s="47">
        <f t="shared" si="190"/>
        <v>51.533299239998634</v>
      </c>
      <c r="U213" s="12">
        <f t="shared" si="202"/>
        <v>-0.62971607141653052</v>
      </c>
      <c r="V213" s="51">
        <f t="shared" si="191"/>
        <v>-0.62971607141653052</v>
      </c>
      <c r="W213" s="47">
        <f t="shared" si="192"/>
        <v>-0.62971607141653052</v>
      </c>
      <c r="X213" s="51">
        <f t="shared" si="193"/>
        <v>5.6534692357630556</v>
      </c>
      <c r="Y213" s="51">
        <f t="shared" si="194"/>
        <v>5.66</v>
      </c>
      <c r="Z213" s="47">
        <f t="shared" si="195"/>
        <v>41.648941935973802</v>
      </c>
      <c r="AA213" s="47">
        <f t="shared" si="196"/>
        <v>-30.348749005076414</v>
      </c>
      <c r="AB213" s="47">
        <f t="shared" si="197"/>
        <v>51.533299239998634</v>
      </c>
      <c r="AC213" s="51"/>
      <c r="AD213" s="12">
        <f t="shared" si="198"/>
        <v>0.62971607141653052</v>
      </c>
      <c r="AE213" s="30">
        <f t="shared" si="199"/>
        <v>36.080073183725936</v>
      </c>
      <c r="AF213" s="43">
        <f t="shared" si="206"/>
        <v>0.93658824854685474</v>
      </c>
      <c r="AG213" s="45">
        <f t="shared" si="203"/>
        <v>43145</v>
      </c>
      <c r="AH213" s="42">
        <f t="shared" si="204"/>
        <v>55</v>
      </c>
      <c r="AI213" s="45">
        <f t="shared" si="205"/>
        <v>43145</v>
      </c>
      <c r="AJ213" s="30">
        <f t="shared" si="185"/>
        <v>41.648941935973802</v>
      </c>
      <c r="AK213" s="30">
        <f t="shared" si="186"/>
        <v>-30.348749005076414</v>
      </c>
      <c r="AL213" s="42"/>
      <c r="AM213" s="42"/>
    </row>
    <row r="214" spans="15:39" x14ac:dyDescent="0.25">
      <c r="O214" s="30">
        <f t="shared" si="200"/>
        <v>43.617644162318854</v>
      </c>
      <c r="P214" s="12">
        <f t="shared" si="201"/>
        <v>-2.8462829441523634</v>
      </c>
      <c r="Q214" s="30">
        <f t="shared" si="187"/>
        <v>-163.08000000000061</v>
      </c>
      <c r="R214" s="47">
        <f t="shared" si="188"/>
        <v>-41.729525830695252</v>
      </c>
      <c r="S214" s="47">
        <f t="shared" si="189"/>
        <v>-30.086806961517723</v>
      </c>
      <c r="T214" s="47">
        <f t="shared" si="190"/>
        <v>51.444817806989008</v>
      </c>
      <c r="U214" s="12">
        <f t="shared" si="202"/>
        <v>-0.62467847227058504</v>
      </c>
      <c r="V214" s="51">
        <f t="shared" si="191"/>
        <v>-0.62467847227058504</v>
      </c>
      <c r="W214" s="47">
        <f t="shared" si="192"/>
        <v>-0.62467847227058504</v>
      </c>
      <c r="X214" s="51">
        <f t="shared" si="193"/>
        <v>5.6585068349090015</v>
      </c>
      <c r="Y214" s="51">
        <f t="shared" si="194"/>
        <v>5.66</v>
      </c>
      <c r="Z214" s="47">
        <f t="shared" si="195"/>
        <v>41.729525830695252</v>
      </c>
      <c r="AA214" s="47">
        <f t="shared" si="196"/>
        <v>-30.08680696151772</v>
      </c>
      <c r="AB214" s="47">
        <f t="shared" si="197"/>
        <v>51.444817806989008</v>
      </c>
      <c r="AC214" s="51"/>
      <c r="AD214" s="12">
        <f t="shared" si="198"/>
        <v>0.62467847227058504</v>
      </c>
      <c r="AE214" s="30">
        <f t="shared" si="199"/>
        <v>35.791440013784552</v>
      </c>
      <c r="AF214" s="43">
        <f t="shared" si="206"/>
        <v>0.94162584769280022</v>
      </c>
      <c r="AG214" s="45">
        <f t="shared" si="203"/>
        <v>43145</v>
      </c>
      <c r="AH214" s="42">
        <f t="shared" si="204"/>
        <v>55</v>
      </c>
      <c r="AI214" s="45">
        <f t="shared" si="205"/>
        <v>43145</v>
      </c>
      <c r="AJ214" s="30">
        <f t="shared" si="185"/>
        <v>41.729525830695252</v>
      </c>
      <c r="AK214" s="30">
        <f t="shared" si="186"/>
        <v>-30.08680696151772</v>
      </c>
      <c r="AL214" s="42"/>
      <c r="AM214" s="42"/>
    </row>
    <row r="215" spans="15:39" x14ac:dyDescent="0.25">
      <c r="O215" s="30">
        <f t="shared" si="200"/>
        <v>43.617644162318854</v>
      </c>
      <c r="P215" s="12">
        <f t="shared" si="201"/>
        <v>-2.852566129459543</v>
      </c>
      <c r="Q215" s="30">
        <f t="shared" si="187"/>
        <v>-163.44000000000062</v>
      </c>
      <c r="R215" s="47">
        <f t="shared" si="188"/>
        <v>-41.808462315189303</v>
      </c>
      <c r="S215" s="47">
        <f t="shared" si="189"/>
        <v>-29.824363768258873</v>
      </c>
      <c r="T215" s="47">
        <f t="shared" si="190"/>
        <v>51.356014208094813</v>
      </c>
      <c r="U215" s="12">
        <f t="shared" si="202"/>
        <v>-0.61963432795205275</v>
      </c>
      <c r="V215" s="51">
        <f t="shared" si="191"/>
        <v>-0.61963432795205275</v>
      </c>
      <c r="W215" s="47">
        <f t="shared" si="192"/>
        <v>-0.61963432795205275</v>
      </c>
      <c r="X215" s="51">
        <f t="shared" si="193"/>
        <v>5.6635509792275336</v>
      </c>
      <c r="Y215" s="51">
        <f t="shared" si="194"/>
        <v>5.67</v>
      </c>
      <c r="Z215" s="47">
        <f t="shared" si="195"/>
        <v>41.808462315189296</v>
      </c>
      <c r="AA215" s="47">
        <f t="shared" si="196"/>
        <v>-29.824363768258866</v>
      </c>
      <c r="AB215" s="47">
        <f t="shared" si="197"/>
        <v>51.356014208094805</v>
      </c>
      <c r="AC215" s="51"/>
      <c r="AD215" s="12">
        <f t="shared" si="198"/>
        <v>0.61963432795205275</v>
      </c>
      <c r="AE215" s="30">
        <f t="shared" si="199"/>
        <v>35.502431833077758</v>
      </c>
      <c r="AF215" s="43">
        <f t="shared" si="206"/>
        <v>0.94666999201133251</v>
      </c>
      <c r="AG215" s="45">
        <f t="shared" si="203"/>
        <v>43145</v>
      </c>
      <c r="AH215" s="42">
        <f t="shared" si="204"/>
        <v>55</v>
      </c>
      <c r="AI215" s="45">
        <f t="shared" si="205"/>
        <v>43145</v>
      </c>
      <c r="AJ215" s="30">
        <f t="shared" si="185"/>
        <v>41.808462315189296</v>
      </c>
      <c r="AK215" s="30">
        <f t="shared" si="186"/>
        <v>-29.824363768258866</v>
      </c>
      <c r="AL215" s="42"/>
      <c r="AM215" s="42"/>
    </row>
    <row r="216" spans="15:39" x14ac:dyDescent="0.25">
      <c r="O216" s="30">
        <f t="shared" si="200"/>
        <v>43.617644162318854</v>
      </c>
      <c r="P216" s="12">
        <f t="shared" si="201"/>
        <v>-2.8588493147667227</v>
      </c>
      <c r="Q216" s="30">
        <f t="shared" si="187"/>
        <v>-163.80000000000061</v>
      </c>
      <c r="R216" s="47">
        <f t="shared" si="188"/>
        <v>-41.885748273178706</v>
      </c>
      <c r="S216" s="47">
        <f t="shared" si="189"/>
        <v>-29.561429786107759</v>
      </c>
      <c r="T216" s="47">
        <f t="shared" si="190"/>
        <v>51.266890284110971</v>
      </c>
      <c r="U216" s="12">
        <f t="shared" si="202"/>
        <v>-0.61458358060545337</v>
      </c>
      <c r="V216" s="51">
        <f t="shared" si="191"/>
        <v>-0.61458358060545337</v>
      </c>
      <c r="W216" s="47">
        <f t="shared" si="192"/>
        <v>-0.61458358060545337</v>
      </c>
      <c r="X216" s="51">
        <f t="shared" si="193"/>
        <v>5.6686017265741331</v>
      </c>
      <c r="Y216" s="51">
        <f t="shared" si="194"/>
        <v>5.67</v>
      </c>
      <c r="Z216" s="47">
        <f t="shared" si="195"/>
        <v>41.885748273178706</v>
      </c>
      <c r="AA216" s="47">
        <f t="shared" si="196"/>
        <v>-29.561429786107759</v>
      </c>
      <c r="AB216" s="47">
        <f t="shared" si="197"/>
        <v>51.266890284110971</v>
      </c>
      <c r="AC216" s="51"/>
      <c r="AD216" s="12">
        <f t="shared" si="198"/>
        <v>0.61458358060545337</v>
      </c>
      <c r="AE216" s="30">
        <f t="shared" si="199"/>
        <v>35.213045326730715</v>
      </c>
      <c r="AF216" s="43">
        <f t="shared" si="206"/>
        <v>0.95172073935793189</v>
      </c>
      <c r="AG216" s="45">
        <f t="shared" si="203"/>
        <v>43146</v>
      </c>
      <c r="AH216" s="42">
        <f t="shared" si="204"/>
        <v>56</v>
      </c>
      <c r="AI216" s="45">
        <f t="shared" si="205"/>
        <v>43146</v>
      </c>
      <c r="AJ216" s="30">
        <f t="shared" si="185"/>
        <v>41.885748273178706</v>
      </c>
      <c r="AK216" s="30">
        <f t="shared" si="186"/>
        <v>-29.561429786107759</v>
      </c>
      <c r="AL216" s="42"/>
      <c r="AM216" s="42"/>
    </row>
    <row r="217" spans="15:39" x14ac:dyDescent="0.25">
      <c r="O217" s="30">
        <f t="shared" si="200"/>
        <v>43.617644162318854</v>
      </c>
      <c r="P217" s="12">
        <f t="shared" si="201"/>
        <v>-2.8651325000739023</v>
      </c>
      <c r="Q217" s="30">
        <f t="shared" si="187"/>
        <v>-164.16000000000065</v>
      </c>
      <c r="R217" s="47">
        <f t="shared" si="188"/>
        <v>-41.961380653546165</v>
      </c>
      <c r="S217" s="47">
        <f t="shared" si="189"/>
        <v>-29.298015395247781</v>
      </c>
      <c r="T217" s="47">
        <f t="shared" si="190"/>
        <v>51.177447889201879</v>
      </c>
      <c r="U217" s="12">
        <f t="shared" si="202"/>
        <v>-0.60952617190397695</v>
      </c>
      <c r="V217" s="51">
        <f t="shared" si="191"/>
        <v>-0.60952617190397695</v>
      </c>
      <c r="W217" s="47">
        <f t="shared" si="192"/>
        <v>-0.60952617190397695</v>
      </c>
      <c r="X217" s="51">
        <f t="shared" si="193"/>
        <v>5.6736591352756092</v>
      </c>
      <c r="Y217" s="51">
        <f t="shared" si="194"/>
        <v>5.68</v>
      </c>
      <c r="Z217" s="47">
        <f t="shared" si="195"/>
        <v>41.961380653546165</v>
      </c>
      <c r="AA217" s="47">
        <f t="shared" si="196"/>
        <v>-29.298015395247777</v>
      </c>
      <c r="AB217" s="47">
        <f t="shared" si="197"/>
        <v>51.177447889201879</v>
      </c>
      <c r="AC217" s="51"/>
      <c r="AD217" s="12">
        <f t="shared" si="198"/>
        <v>0.60952617190397695</v>
      </c>
      <c r="AE217" s="30">
        <f t="shared" si="199"/>
        <v>34.923277152863378</v>
      </c>
      <c r="AF217" s="43">
        <f t="shared" si="206"/>
        <v>0.95677814805940831</v>
      </c>
      <c r="AG217" s="45">
        <f t="shared" si="203"/>
        <v>43146</v>
      </c>
      <c r="AH217" s="42">
        <f t="shared" si="204"/>
        <v>56</v>
      </c>
      <c r="AI217" s="45">
        <f t="shared" si="205"/>
        <v>43146</v>
      </c>
      <c r="AJ217" s="30">
        <f t="shared" si="185"/>
        <v>41.961380653546165</v>
      </c>
      <c r="AK217" s="30">
        <f t="shared" si="186"/>
        <v>-29.298015395247777</v>
      </c>
      <c r="AL217" s="42"/>
      <c r="AM217" s="42"/>
    </row>
    <row r="218" spans="15:39" x14ac:dyDescent="0.25">
      <c r="O218" s="30">
        <f t="shared" si="200"/>
        <v>43.617644162318854</v>
      </c>
      <c r="P218" s="12">
        <f t="shared" si="201"/>
        <v>-2.8714156853810819</v>
      </c>
      <c r="Q218" s="30">
        <f t="shared" si="187"/>
        <v>-164.52000000000064</v>
      </c>
      <c r="R218" s="47">
        <f t="shared" si="188"/>
        <v>-42.035356470454822</v>
      </c>
      <c r="S218" s="47">
        <f t="shared" si="189"/>
        <v>-29.03413099482805</v>
      </c>
      <c r="T218" s="47">
        <f t="shared" si="190"/>
        <v>51.0876888909945</v>
      </c>
      <c r="U218" s="12">
        <f t="shared" si="202"/>
        <v>-0.6044620430447788</v>
      </c>
      <c r="V218" s="51">
        <f t="shared" si="191"/>
        <v>-0.6044620430447788</v>
      </c>
      <c r="W218" s="47">
        <f t="shared" si="192"/>
        <v>-0.6044620430447788</v>
      </c>
      <c r="X218" s="51">
        <f t="shared" si="193"/>
        <v>5.6787232641348071</v>
      </c>
      <c r="Y218" s="51">
        <f t="shared" si="194"/>
        <v>5.68</v>
      </c>
      <c r="Z218" s="47">
        <f t="shared" si="195"/>
        <v>42.035356470454822</v>
      </c>
      <c r="AA218" s="47">
        <f t="shared" si="196"/>
        <v>-29.034130994828047</v>
      </c>
      <c r="AB218" s="47">
        <f t="shared" si="197"/>
        <v>51.0876888909945</v>
      </c>
      <c r="AC218" s="51"/>
      <c r="AD218" s="12">
        <f t="shared" si="198"/>
        <v>0.6044620430447788</v>
      </c>
      <c r="AE218" s="30">
        <f t="shared" si="199"/>
        <v>34.633123942320921</v>
      </c>
      <c r="AF218" s="43">
        <f t="shared" si="206"/>
        <v>0.96184227691860646</v>
      </c>
      <c r="AG218" s="45">
        <f t="shared" si="203"/>
        <v>43146</v>
      </c>
      <c r="AH218" s="42">
        <f t="shared" si="204"/>
        <v>56</v>
      </c>
      <c r="AI218" s="45">
        <f t="shared" si="205"/>
        <v>43146</v>
      </c>
      <c r="AJ218" s="30">
        <f t="shared" si="185"/>
        <v>42.035356470454822</v>
      </c>
      <c r="AK218" s="30">
        <f t="shared" si="186"/>
        <v>-29.034130994828047</v>
      </c>
      <c r="AL218" s="42"/>
      <c r="AM218" s="42"/>
    </row>
    <row r="219" spans="15:39" x14ac:dyDescent="0.25">
      <c r="O219" s="30">
        <f t="shared" si="200"/>
        <v>43.617644162318854</v>
      </c>
      <c r="P219" s="12">
        <f t="shared" si="201"/>
        <v>-2.8776988706882616</v>
      </c>
      <c r="Q219" s="30">
        <f t="shared" si="187"/>
        <v>-164.88000000000065</v>
      </c>
      <c r="R219" s="47">
        <f t="shared" si="188"/>
        <v>-42.10767280346608</v>
      </c>
      <c r="S219" s="47">
        <f t="shared" si="189"/>
        <v>-28.76978700255286</v>
      </c>
      <c r="T219" s="47">
        <f t="shared" si="190"/>
        <v>50.997615170672603</v>
      </c>
      <c r="U219" s="12">
        <f t="shared" si="202"/>
        <v>-0.59939113474424055</v>
      </c>
      <c r="V219" s="51">
        <f t="shared" si="191"/>
        <v>-0.59939113474424055</v>
      </c>
      <c r="W219" s="47">
        <f t="shared" si="192"/>
        <v>-0.59939113474424055</v>
      </c>
      <c r="X219" s="51">
        <f t="shared" si="193"/>
        <v>5.6837941724353458</v>
      </c>
      <c r="Y219" s="51">
        <f t="shared" si="194"/>
        <v>5.6899999999999995</v>
      </c>
      <c r="Z219" s="47">
        <f t="shared" si="195"/>
        <v>42.10767280346608</v>
      </c>
      <c r="AA219" s="47">
        <f t="shared" si="196"/>
        <v>-28.76978700255286</v>
      </c>
      <c r="AB219" s="47">
        <f t="shared" si="197"/>
        <v>50.997615170672603</v>
      </c>
      <c r="AC219" s="51"/>
      <c r="AD219" s="12">
        <f t="shared" si="198"/>
        <v>0.59939113474424055</v>
      </c>
      <c r="AE219" s="30">
        <f t="shared" si="199"/>
        <v>34.34258229840222</v>
      </c>
      <c r="AF219" s="43">
        <f t="shared" si="206"/>
        <v>0.96691318521914471</v>
      </c>
      <c r="AG219" s="45">
        <f t="shared" si="203"/>
        <v>43147</v>
      </c>
      <c r="AH219" s="42">
        <f t="shared" si="204"/>
        <v>57</v>
      </c>
      <c r="AI219" s="45">
        <f t="shared" si="205"/>
        <v>43147</v>
      </c>
      <c r="AJ219" s="30">
        <f t="shared" si="185"/>
        <v>42.10767280346608</v>
      </c>
      <c r="AK219" s="30">
        <f t="shared" si="186"/>
        <v>-28.76978700255286</v>
      </c>
      <c r="AL219" s="42"/>
      <c r="AM219" s="42"/>
    </row>
    <row r="220" spans="15:39" x14ac:dyDescent="0.25">
      <c r="O220" s="30">
        <f t="shared" si="200"/>
        <v>43.617644162318854</v>
      </c>
      <c r="P220" s="12">
        <f t="shared" si="201"/>
        <v>-2.8839820559954412</v>
      </c>
      <c r="Q220" s="30">
        <f t="shared" si="187"/>
        <v>-165.24000000000063</v>
      </c>
      <c r="R220" s="47">
        <f t="shared" si="188"/>
        <v>-42.178326797654947</v>
      </c>
      <c r="S220" s="47">
        <f t="shared" si="189"/>
        <v>-28.504993854270388</v>
      </c>
      <c r="T220" s="47">
        <f t="shared" si="190"/>
        <v>50.907228623072477</v>
      </c>
      <c r="U220" s="12">
        <f t="shared" si="202"/>
        <v>-0.59431338723319582</v>
      </c>
      <c r="V220" s="51">
        <f t="shared" si="191"/>
        <v>-0.59431338723319582</v>
      </c>
      <c r="W220" s="47">
        <f t="shared" si="192"/>
        <v>-0.59431338723319582</v>
      </c>
      <c r="X220" s="51">
        <f t="shared" si="193"/>
        <v>5.68887191994639</v>
      </c>
      <c r="Y220" s="51">
        <f t="shared" si="194"/>
        <v>5.6899999999999995</v>
      </c>
      <c r="Z220" s="47">
        <f t="shared" si="195"/>
        <v>42.178326797654947</v>
      </c>
      <c r="AA220" s="47">
        <f t="shared" si="196"/>
        <v>-28.504993854270388</v>
      </c>
      <c r="AB220" s="47">
        <f t="shared" si="197"/>
        <v>50.907228623072477</v>
      </c>
      <c r="AC220" s="51"/>
      <c r="AD220" s="12">
        <f t="shared" si="198"/>
        <v>0.59431338723319582</v>
      </c>
      <c r="AE220" s="30">
        <f t="shared" si="199"/>
        <v>34.051648796586299</v>
      </c>
      <c r="AF220" s="43">
        <f t="shared" si="206"/>
        <v>0.97199093273018944</v>
      </c>
      <c r="AG220" s="45">
        <f t="shared" si="203"/>
        <v>43147</v>
      </c>
      <c r="AH220" s="42">
        <f t="shared" si="204"/>
        <v>57</v>
      </c>
      <c r="AI220" s="45">
        <f t="shared" si="205"/>
        <v>43147</v>
      </c>
      <c r="AJ220" s="30">
        <f t="shared" si="185"/>
        <v>42.178326797654947</v>
      </c>
      <c r="AK220" s="30">
        <f t="shared" si="186"/>
        <v>-28.504993854270388</v>
      </c>
      <c r="AL220" s="42"/>
      <c r="AM220" s="42"/>
    </row>
    <row r="221" spans="15:39" x14ac:dyDescent="0.25">
      <c r="O221" s="30">
        <f t="shared" si="200"/>
        <v>43.617644162318854</v>
      </c>
      <c r="P221" s="12">
        <f t="shared" si="201"/>
        <v>-2.8902652413026209</v>
      </c>
      <c r="Q221" s="30">
        <f t="shared" si="187"/>
        <v>-165.60000000000065</v>
      </c>
      <c r="R221" s="47">
        <f t="shared" si="188"/>
        <v>-42.247315663722695</v>
      </c>
      <c r="S221" s="47">
        <f t="shared" si="189"/>
        <v>-28.239762003560738</v>
      </c>
      <c r="T221" s="47">
        <f t="shared" si="190"/>
        <v>50.816531156779895</v>
      </c>
      <c r="U221" s="12">
        <f t="shared" si="202"/>
        <v>-0.58922874025212513</v>
      </c>
      <c r="V221" s="51">
        <f t="shared" si="191"/>
        <v>-0.58922874025212513</v>
      </c>
      <c r="W221" s="47">
        <f t="shared" si="192"/>
        <v>-0.58922874025212513</v>
      </c>
      <c r="X221" s="51">
        <f t="shared" si="193"/>
        <v>5.6939565669274614</v>
      </c>
      <c r="Y221" s="51">
        <f t="shared" si="194"/>
        <v>5.7</v>
      </c>
      <c r="Z221" s="47">
        <f t="shared" si="195"/>
        <v>42.247315663722688</v>
      </c>
      <c r="AA221" s="47">
        <f t="shared" si="196"/>
        <v>-28.239762003560742</v>
      </c>
      <c r="AB221" s="47">
        <f t="shared" si="197"/>
        <v>50.816531156779888</v>
      </c>
      <c r="AC221" s="51"/>
      <c r="AD221" s="12">
        <f t="shared" si="198"/>
        <v>0.58922874025212513</v>
      </c>
      <c r="AE221" s="30">
        <f t="shared" si="199"/>
        <v>33.760319984257016</v>
      </c>
      <c r="AF221" s="43">
        <f t="shared" si="206"/>
        <v>0.97707557971126013</v>
      </c>
      <c r="AG221" s="45">
        <f t="shared" si="203"/>
        <v>43147</v>
      </c>
      <c r="AH221" s="42">
        <f t="shared" si="204"/>
        <v>57</v>
      </c>
      <c r="AI221" s="45">
        <f t="shared" si="205"/>
        <v>43147</v>
      </c>
      <c r="AJ221" s="30">
        <f t="shared" si="185"/>
        <v>42.247315663722688</v>
      </c>
      <c r="AK221" s="30">
        <f t="shared" si="186"/>
        <v>-28.239762003560742</v>
      </c>
      <c r="AL221" s="42"/>
      <c r="AM221" s="42"/>
    </row>
    <row r="222" spans="15:39" x14ac:dyDescent="0.25">
      <c r="O222" s="30">
        <f t="shared" si="200"/>
        <v>43.617644162318854</v>
      </c>
      <c r="P222" s="12">
        <f t="shared" si="201"/>
        <v>-2.8965484266098005</v>
      </c>
      <c r="Q222" s="30">
        <f t="shared" si="187"/>
        <v>-165.96000000000063</v>
      </c>
      <c r="R222" s="47">
        <f t="shared" si="188"/>
        <v>-42.314636678107043</v>
      </c>
      <c r="S222" s="47">
        <f t="shared" si="189"/>
        <v>-27.974101921323218</v>
      </c>
      <c r="T222" s="47">
        <f t="shared" si="190"/>
        <v>50.725524694228461</v>
      </c>
      <c r="U222" s="12">
        <f t="shared" si="202"/>
        <v>-0.5841371330463131</v>
      </c>
      <c r="V222" s="51">
        <f t="shared" si="191"/>
        <v>-0.5841371330463131</v>
      </c>
      <c r="W222" s="47">
        <f t="shared" si="192"/>
        <v>-0.5841371330463131</v>
      </c>
      <c r="X222" s="51">
        <f t="shared" si="193"/>
        <v>5.6990481741332735</v>
      </c>
      <c r="Y222" s="51">
        <f t="shared" si="194"/>
        <v>5.7</v>
      </c>
      <c r="Z222" s="47">
        <f t="shared" si="195"/>
        <v>42.31463667810705</v>
      </c>
      <c r="AA222" s="47">
        <f t="shared" si="196"/>
        <v>-27.974101921323218</v>
      </c>
      <c r="AB222" s="47">
        <f t="shared" si="197"/>
        <v>50.725524694228461</v>
      </c>
      <c r="AC222" s="51"/>
      <c r="AD222" s="12">
        <f t="shared" si="198"/>
        <v>0.5841371330463131</v>
      </c>
      <c r="AE222" s="30">
        <f t="shared" si="199"/>
        <v>33.468592380425584</v>
      </c>
      <c r="AF222" s="43">
        <f t="shared" si="206"/>
        <v>0.98216718691707217</v>
      </c>
      <c r="AG222" s="45">
        <f t="shared" si="203"/>
        <v>43148</v>
      </c>
      <c r="AH222" s="42">
        <f t="shared" si="204"/>
        <v>58</v>
      </c>
      <c r="AI222" s="45">
        <f t="shared" si="205"/>
        <v>43148</v>
      </c>
      <c r="AJ222" s="30">
        <f t="shared" si="185"/>
        <v>42.31463667810705</v>
      </c>
      <c r="AK222" s="30">
        <f t="shared" si="186"/>
        <v>-27.974101921323218</v>
      </c>
      <c r="AL222" s="42"/>
      <c r="AM222" s="42"/>
    </row>
    <row r="223" spans="15:39" x14ac:dyDescent="0.25">
      <c r="O223" s="30">
        <f t="shared" si="200"/>
        <v>43.617644162318854</v>
      </c>
      <c r="P223" s="12">
        <f t="shared" si="201"/>
        <v>-2.9028316119169801</v>
      </c>
      <c r="Q223" s="30">
        <f t="shared" si="187"/>
        <v>-166.32000000000065</v>
      </c>
      <c r="R223" s="47">
        <f t="shared" si="188"/>
        <v>-42.380287183089592</v>
      </c>
      <c r="S223" s="47">
        <f t="shared" si="189"/>
        <v>-27.708024095362997</v>
      </c>
      <c r="T223" s="47">
        <f t="shared" si="190"/>
        <v>50.634211171799294</v>
      </c>
      <c r="U223" s="12">
        <f t="shared" si="202"/>
        <v>-0.57903850436097759</v>
      </c>
      <c r="V223" s="51">
        <f t="shared" si="191"/>
        <v>-0.57903850436097759</v>
      </c>
      <c r="W223" s="47">
        <f t="shared" si="192"/>
        <v>-0.57903850436097759</v>
      </c>
      <c r="X223" s="51">
        <f t="shared" si="193"/>
        <v>5.7041468028186086</v>
      </c>
      <c r="Y223" s="51">
        <f t="shared" si="194"/>
        <v>5.71</v>
      </c>
      <c r="Z223" s="47">
        <f t="shared" si="195"/>
        <v>42.380287183089592</v>
      </c>
      <c r="AA223" s="47">
        <f t="shared" si="196"/>
        <v>-27.708024095362997</v>
      </c>
      <c r="AB223" s="47">
        <f t="shared" si="197"/>
        <v>50.634211171799294</v>
      </c>
      <c r="AC223" s="51"/>
      <c r="AD223" s="12">
        <f t="shared" si="198"/>
        <v>0.57903850436097759</v>
      </c>
      <c r="AE223" s="30">
        <f t="shared" si="199"/>
        <v>33.17646247545153</v>
      </c>
      <c r="AF223" s="43">
        <f t="shared" si="206"/>
        <v>0.98726581560240767</v>
      </c>
      <c r="AG223" s="45">
        <f t="shared" si="203"/>
        <v>43148</v>
      </c>
      <c r="AH223" s="42">
        <f t="shared" si="204"/>
        <v>58</v>
      </c>
      <c r="AI223" s="45">
        <f t="shared" si="205"/>
        <v>43148</v>
      </c>
      <c r="AJ223" s="30">
        <f t="shared" si="185"/>
        <v>42.380287183089592</v>
      </c>
      <c r="AK223" s="30">
        <f t="shared" si="186"/>
        <v>-27.708024095362997</v>
      </c>
      <c r="AL223" s="42"/>
      <c r="AM223" s="42"/>
    </row>
    <row r="224" spans="15:39" x14ac:dyDescent="0.25">
      <c r="O224" s="30">
        <f t="shared" si="200"/>
        <v>43.617644162318854</v>
      </c>
      <c r="P224" s="12">
        <f t="shared" si="201"/>
        <v>-2.9091147972241598</v>
      </c>
      <c r="Q224" s="30">
        <f t="shared" si="187"/>
        <v>-166.68000000000066</v>
      </c>
      <c r="R224" s="47">
        <f t="shared" si="188"/>
        <v>-42.444264586900836</v>
      </c>
      <c r="S224" s="47">
        <f t="shared" si="189"/>
        <v>-27.441539029977044</v>
      </c>
      <c r="T224" s="47">
        <f t="shared" si="190"/>
        <v>50.54259253992219</v>
      </c>
      <c r="U224" s="12">
        <f t="shared" si="202"/>
        <v>-0.57393279243636008</v>
      </c>
      <c r="V224" s="51">
        <f t="shared" si="191"/>
        <v>-0.57393279243636008</v>
      </c>
      <c r="W224" s="47">
        <f t="shared" si="192"/>
        <v>-0.57393279243636008</v>
      </c>
      <c r="X224" s="51">
        <f t="shared" si="193"/>
        <v>5.709252514743226</v>
      </c>
      <c r="Y224" s="51">
        <f t="shared" si="194"/>
        <v>5.71</v>
      </c>
      <c r="Z224" s="47">
        <f t="shared" si="195"/>
        <v>42.444264586900836</v>
      </c>
      <c r="AA224" s="47">
        <f t="shared" si="196"/>
        <v>-27.441539029977044</v>
      </c>
      <c r="AB224" s="47">
        <f t="shared" si="197"/>
        <v>50.54259253992219</v>
      </c>
      <c r="AC224" s="51"/>
      <c r="AD224" s="12">
        <f t="shared" si="198"/>
        <v>0.57393279243636008</v>
      </c>
      <c r="AE224" s="30">
        <f t="shared" si="199"/>
        <v>32.883926730761331</v>
      </c>
      <c r="AF224" s="43">
        <f t="shared" si="206"/>
        <v>0.99237152752702518</v>
      </c>
      <c r="AG224" s="45">
        <f t="shared" si="203"/>
        <v>43148</v>
      </c>
      <c r="AH224" s="42">
        <f t="shared" si="204"/>
        <v>58</v>
      </c>
      <c r="AI224" s="45">
        <f t="shared" si="205"/>
        <v>43148</v>
      </c>
      <c r="AJ224" s="30">
        <f t="shared" si="185"/>
        <v>42.444264586900836</v>
      </c>
      <c r="AK224" s="30">
        <f t="shared" si="186"/>
        <v>-27.441539029977044</v>
      </c>
      <c r="AL224" s="42"/>
      <c r="AM224" s="42"/>
    </row>
    <row r="225" spans="15:39" x14ac:dyDescent="0.25">
      <c r="O225" s="30">
        <f t="shared" si="200"/>
        <v>43.617644162318854</v>
      </c>
      <c r="P225" s="12">
        <f t="shared" si="201"/>
        <v>-2.9153979825313394</v>
      </c>
      <c r="Q225" s="30">
        <f t="shared" si="187"/>
        <v>-167.04000000000065</v>
      </c>
      <c r="R225" s="47">
        <f t="shared" si="188"/>
        <v>-42.506566363822408</v>
      </c>
      <c r="S225" s="47">
        <f t="shared" si="189"/>
        <v>-27.174657245539446</v>
      </c>
      <c r="T225" s="47">
        <f t="shared" si="190"/>
        <v>50.450670763178046</v>
      </c>
      <c r="U225" s="12">
        <f t="shared" si="202"/>
        <v>-0.56881993500278849</v>
      </c>
      <c r="V225" s="51">
        <f t="shared" si="191"/>
        <v>-0.56881993500278849</v>
      </c>
      <c r="W225" s="47">
        <f t="shared" si="192"/>
        <v>-0.56881993500278849</v>
      </c>
      <c r="X225" s="51">
        <f t="shared" si="193"/>
        <v>5.7143653721767977</v>
      </c>
      <c r="Y225" s="51">
        <f t="shared" si="194"/>
        <v>5.72</v>
      </c>
      <c r="Z225" s="47">
        <f t="shared" si="195"/>
        <v>42.506566363822408</v>
      </c>
      <c r="AA225" s="47">
        <f t="shared" si="196"/>
        <v>-27.174657245539443</v>
      </c>
      <c r="AB225" s="47">
        <f t="shared" si="197"/>
        <v>50.450670763178046</v>
      </c>
      <c r="AC225" s="51"/>
      <c r="AD225" s="12">
        <f t="shared" si="198"/>
        <v>0.56881993500278849</v>
      </c>
      <c r="AE225" s="30">
        <f t="shared" si="199"/>
        <v>32.590981578565589</v>
      </c>
      <c r="AF225" s="43">
        <f t="shared" si="206"/>
        <v>0.99748438496059677</v>
      </c>
      <c r="AG225" s="45">
        <f t="shared" si="203"/>
        <v>43148</v>
      </c>
      <c r="AH225" s="42">
        <f t="shared" si="204"/>
        <v>58</v>
      </c>
      <c r="AI225" s="45">
        <f t="shared" si="205"/>
        <v>43148</v>
      </c>
      <c r="AJ225" s="30">
        <f t="shared" si="185"/>
        <v>42.506566363822408</v>
      </c>
      <c r="AK225" s="30">
        <f t="shared" si="186"/>
        <v>-27.174657245539443</v>
      </c>
      <c r="AL225" s="42"/>
      <c r="AM225" s="42"/>
    </row>
    <row r="226" spans="15:39" x14ac:dyDescent="0.25">
      <c r="O226" s="30">
        <f t="shared" si="200"/>
        <v>43.617644162318854</v>
      </c>
      <c r="P226" s="12">
        <f t="shared" si="201"/>
        <v>-2.9216811678385191</v>
      </c>
      <c r="Q226" s="30">
        <f t="shared" si="187"/>
        <v>-167.40000000000066</v>
      </c>
      <c r="R226" s="47">
        <f t="shared" si="188"/>
        <v>-42.567190054286833</v>
      </c>
      <c r="S226" s="47">
        <f t="shared" si="189"/>
        <v>-26.907389278086079</v>
      </c>
      <c r="T226" s="47">
        <f t="shared" si="190"/>
        <v>50.358447820402858</v>
      </c>
      <c r="U226" s="12">
        <f t="shared" si="202"/>
        <v>-0.56369986927570337</v>
      </c>
      <c r="V226" s="51">
        <f t="shared" si="191"/>
        <v>-0.56369986927570337</v>
      </c>
      <c r="W226" s="47">
        <f t="shared" si="192"/>
        <v>-0.56369986927570337</v>
      </c>
      <c r="X226" s="51">
        <f t="shared" si="193"/>
        <v>5.7194854379038826</v>
      </c>
      <c r="Y226" s="51">
        <f t="shared" si="194"/>
        <v>5.72</v>
      </c>
      <c r="Z226" s="47">
        <f t="shared" si="195"/>
        <v>42.567190054286826</v>
      </c>
      <c r="AA226" s="47">
        <f t="shared" si="196"/>
        <v>-26.907389278086079</v>
      </c>
      <c r="AB226" s="47">
        <f t="shared" si="197"/>
        <v>50.358447820402858</v>
      </c>
      <c r="AC226" s="51"/>
      <c r="AD226" s="12">
        <f t="shared" si="198"/>
        <v>0.56369986927570337</v>
      </c>
      <c r="AE226" s="30">
        <f t="shared" si="199"/>
        <v>32.297623421574031</v>
      </c>
      <c r="AF226" s="43">
        <f t="shared" si="206"/>
        <v>1.0026044506876819</v>
      </c>
      <c r="AG226" s="45">
        <f t="shared" si="203"/>
        <v>43149</v>
      </c>
      <c r="AH226" s="42">
        <f t="shared" si="204"/>
        <v>59</v>
      </c>
      <c r="AI226" s="45">
        <f t="shared" si="205"/>
        <v>43149</v>
      </c>
      <c r="AJ226" s="30">
        <f t="shared" si="185"/>
        <v>42.567190054286826</v>
      </c>
      <c r="AK226" s="30">
        <f t="shared" si="186"/>
        <v>-26.907389278086079</v>
      </c>
      <c r="AL226" s="42"/>
      <c r="AM226" s="42"/>
    </row>
    <row r="227" spans="15:39" x14ac:dyDescent="0.25">
      <c r="O227" s="30">
        <f t="shared" si="200"/>
        <v>43.617644162318854</v>
      </c>
      <c r="P227" s="12">
        <f t="shared" si="201"/>
        <v>-2.9279643531456987</v>
      </c>
      <c r="Q227" s="30">
        <f t="shared" si="187"/>
        <v>-167.76000000000064</v>
      </c>
      <c r="R227" s="47">
        <f t="shared" si="188"/>
        <v>-42.626133264974619</v>
      </c>
      <c r="S227" s="47">
        <f t="shared" si="189"/>
        <v>-26.639745678898656</v>
      </c>
      <c r="T227" s="47">
        <f t="shared" si="190"/>
        <v>50.265925704793055</v>
      </c>
      <c r="U227" s="12">
        <f t="shared" si="202"/>
        <v>-0.55857253195065382</v>
      </c>
      <c r="V227" s="51">
        <f t="shared" si="191"/>
        <v>-0.55857253195065382</v>
      </c>
      <c r="W227" s="47">
        <f t="shared" si="192"/>
        <v>-0.55857253195065382</v>
      </c>
      <c r="X227" s="51">
        <f t="shared" si="193"/>
        <v>5.7246127752289322</v>
      </c>
      <c r="Y227" s="51">
        <f t="shared" si="194"/>
        <v>5.7299999999999995</v>
      </c>
      <c r="Z227" s="47">
        <f t="shared" si="195"/>
        <v>42.626133264974619</v>
      </c>
      <c r="AA227" s="47">
        <f t="shared" si="196"/>
        <v>-26.63974567889866</v>
      </c>
      <c r="AB227" s="47">
        <f t="shared" si="197"/>
        <v>50.265925704793062</v>
      </c>
      <c r="AC227" s="51"/>
      <c r="AD227" s="12">
        <f t="shared" si="198"/>
        <v>0.55857253195065382</v>
      </c>
      <c r="AE227" s="30">
        <f t="shared" si="199"/>
        <v>32.003848632708795</v>
      </c>
      <c r="AF227" s="43">
        <f t="shared" si="206"/>
        <v>1.0077317880127314</v>
      </c>
      <c r="AG227" s="45">
        <f t="shared" si="203"/>
        <v>43149</v>
      </c>
      <c r="AH227" s="42">
        <f t="shared" si="204"/>
        <v>59</v>
      </c>
      <c r="AI227" s="45">
        <f t="shared" si="205"/>
        <v>43149</v>
      </c>
      <c r="AJ227" s="30">
        <f t="shared" si="185"/>
        <v>42.626133264974619</v>
      </c>
      <c r="AK227" s="30">
        <f t="shared" si="186"/>
        <v>-26.63974567889866</v>
      </c>
      <c r="AL227" s="42"/>
      <c r="AM227" s="42"/>
    </row>
    <row r="228" spans="15:39" x14ac:dyDescent="0.25">
      <c r="O228" s="30">
        <f t="shared" si="200"/>
        <v>43.617644162318854</v>
      </c>
      <c r="P228" s="12">
        <f t="shared" si="201"/>
        <v>-2.9342475384528783</v>
      </c>
      <c r="Q228" s="30">
        <f t="shared" si="187"/>
        <v>-168.12000000000066</v>
      </c>
      <c r="R228" s="47">
        <f t="shared" si="188"/>
        <v>-42.683393668908735</v>
      </c>
      <c r="S228" s="47">
        <f t="shared" si="189"/>
        <v>-26.371737014088197</v>
      </c>
      <c r="T228" s="47">
        <f t="shared" si="190"/>
        <v>50.173106424012332</v>
      </c>
      <c r="U228" s="12">
        <f t="shared" si="202"/>
        <v>-0.55343785919826183</v>
      </c>
      <c r="V228" s="51">
        <f t="shared" si="191"/>
        <v>-0.55343785919826183</v>
      </c>
      <c r="W228" s="47">
        <f t="shared" si="192"/>
        <v>-0.55343785919826183</v>
      </c>
      <c r="X228" s="51">
        <f t="shared" si="193"/>
        <v>5.7297474479813246</v>
      </c>
      <c r="Y228" s="51">
        <f t="shared" si="194"/>
        <v>5.7299999999999995</v>
      </c>
      <c r="Z228" s="47">
        <f t="shared" si="195"/>
        <v>42.683393668908735</v>
      </c>
      <c r="AA228" s="47">
        <f t="shared" si="196"/>
        <v>-26.371737014088193</v>
      </c>
      <c r="AB228" s="47">
        <f t="shared" si="197"/>
        <v>50.173106424012332</v>
      </c>
      <c r="AC228" s="51"/>
      <c r="AD228" s="12">
        <f t="shared" si="198"/>
        <v>0.55343785919826183</v>
      </c>
      <c r="AE228" s="30">
        <f t="shared" si="199"/>
        <v>31.709653554815912</v>
      </c>
      <c r="AF228" s="43">
        <f t="shared" si="206"/>
        <v>1.0128664607651234</v>
      </c>
      <c r="AG228" s="45">
        <f t="shared" si="203"/>
        <v>43149</v>
      </c>
      <c r="AH228" s="42">
        <f t="shared" si="204"/>
        <v>59</v>
      </c>
      <c r="AI228" s="45">
        <f t="shared" si="205"/>
        <v>43149</v>
      </c>
      <c r="AJ228" s="30">
        <f t="shared" si="185"/>
        <v>42.683393668908735</v>
      </c>
      <c r="AK228" s="30">
        <f t="shared" si="186"/>
        <v>-26.371737014088193</v>
      </c>
      <c r="AL228" s="42"/>
      <c r="AM228" s="42"/>
    </row>
    <row r="229" spans="15:39" x14ac:dyDescent="0.25">
      <c r="O229" s="30">
        <f t="shared" si="200"/>
        <v>43.617644162318854</v>
      </c>
      <c r="P229" s="12">
        <f t="shared" si="201"/>
        <v>-2.940530723760058</v>
      </c>
      <c r="Q229" s="30">
        <f t="shared" si="187"/>
        <v>-168.48000000000064</v>
      </c>
      <c r="R229" s="47">
        <f t="shared" si="188"/>
        <v>-42.73896900554648</v>
      </c>
      <c r="S229" s="47">
        <f t="shared" si="189"/>
        <v>-26.10337386417789</v>
      </c>
      <c r="T229" s="47">
        <f t="shared" si="190"/>
        <v>50.07999200029996</v>
      </c>
      <c r="U229" s="12">
        <f t="shared" si="202"/>
        <v>-0.54829578665915368</v>
      </c>
      <c r="V229" s="51">
        <f t="shared" si="191"/>
        <v>-0.54829578665915368</v>
      </c>
      <c r="W229" s="47">
        <f t="shared" si="192"/>
        <v>-0.54829578665915368</v>
      </c>
      <c r="X229" s="51">
        <f t="shared" si="193"/>
        <v>5.7348895205204329</v>
      </c>
      <c r="Y229" s="51">
        <f t="shared" si="194"/>
        <v>5.74</v>
      </c>
      <c r="Z229" s="47">
        <f t="shared" si="195"/>
        <v>42.73896900554648</v>
      </c>
      <c r="AA229" s="47">
        <f t="shared" si="196"/>
        <v>-26.10337386417789</v>
      </c>
      <c r="AB229" s="47">
        <f t="shared" si="197"/>
        <v>50.07999200029996</v>
      </c>
      <c r="AC229" s="51"/>
      <c r="AD229" s="12">
        <f t="shared" si="198"/>
        <v>0.54829578665915368</v>
      </c>
      <c r="AE229" s="30">
        <f t="shared" si="199"/>
        <v>31.415034500374894</v>
      </c>
      <c r="AF229" s="43">
        <f t="shared" si="206"/>
        <v>1.0180085333042315</v>
      </c>
      <c r="AG229" s="45">
        <f t="shared" si="203"/>
        <v>43150</v>
      </c>
      <c r="AH229" s="42">
        <f t="shared" si="204"/>
        <v>60</v>
      </c>
      <c r="AI229" s="45">
        <f t="shared" si="205"/>
        <v>43150</v>
      </c>
      <c r="AJ229" s="30">
        <f t="shared" si="185"/>
        <v>42.73896900554648</v>
      </c>
      <c r="AK229" s="30">
        <f t="shared" si="186"/>
        <v>-26.10337386417789</v>
      </c>
      <c r="AL229" s="42"/>
      <c r="AM229" s="42"/>
    </row>
    <row r="230" spans="15:39" x14ac:dyDescent="0.25">
      <c r="O230" s="30">
        <f t="shared" si="200"/>
        <v>43.617644162318854</v>
      </c>
      <c r="P230" s="12">
        <f t="shared" si="201"/>
        <v>-2.9468139090672376</v>
      </c>
      <c r="Q230" s="30">
        <f t="shared" si="187"/>
        <v>-168.84000000000069</v>
      </c>
      <c r="R230" s="47">
        <f t="shared" si="188"/>
        <v>-42.792857080868721</v>
      </c>
      <c r="S230" s="47">
        <f t="shared" si="189"/>
        <v>-25.834666823685374</v>
      </c>
      <c r="T230" s="47">
        <f t="shared" si="190"/>
        <v>49.986584470580567</v>
      </c>
      <c r="U230" s="12">
        <f t="shared" si="202"/>
        <v>-0.5431462494388607</v>
      </c>
      <c r="V230" s="51">
        <f t="shared" si="191"/>
        <v>-0.5431462494388607</v>
      </c>
      <c r="W230" s="47">
        <f t="shared" si="192"/>
        <v>-0.5431462494388607</v>
      </c>
      <c r="X230" s="51">
        <f t="shared" si="193"/>
        <v>5.7400390577407254</v>
      </c>
      <c r="Y230" s="51">
        <f t="shared" si="194"/>
        <v>5.75</v>
      </c>
      <c r="Z230" s="47">
        <f t="shared" si="195"/>
        <v>42.792857080868728</v>
      </c>
      <c r="AA230" s="47">
        <f t="shared" si="196"/>
        <v>-25.834666823685374</v>
      </c>
      <c r="AB230" s="47">
        <f t="shared" si="197"/>
        <v>49.986584470580574</v>
      </c>
      <c r="AC230" s="51"/>
      <c r="AD230" s="12">
        <f t="shared" si="198"/>
        <v>0.5431462494388607</v>
      </c>
      <c r="AE230" s="30">
        <f t="shared" si="199"/>
        <v>31.119987751206576</v>
      </c>
      <c r="AF230" s="43">
        <f t="shared" si="206"/>
        <v>1.0231580705245245</v>
      </c>
      <c r="AG230" s="45">
        <f t="shared" si="203"/>
        <v>43150</v>
      </c>
      <c r="AH230" s="42">
        <f t="shared" si="204"/>
        <v>60</v>
      </c>
      <c r="AI230" s="45">
        <f t="shared" si="205"/>
        <v>43150</v>
      </c>
      <c r="AJ230" s="30">
        <f t="shared" si="185"/>
        <v>42.792857080868728</v>
      </c>
      <c r="AK230" s="30">
        <f t="shared" si="186"/>
        <v>-25.834666823685374</v>
      </c>
      <c r="AL230" s="42"/>
      <c r="AM230" s="42"/>
    </row>
    <row r="231" spans="15:39" x14ac:dyDescent="0.25">
      <c r="O231" s="30">
        <f t="shared" si="200"/>
        <v>43.617644162318854</v>
      </c>
      <c r="P231" s="12">
        <f t="shared" si="201"/>
        <v>-2.9530970943744173</v>
      </c>
      <c r="Q231" s="30">
        <f t="shared" si="187"/>
        <v>-169.2000000000007</v>
      </c>
      <c r="R231" s="47">
        <f t="shared" si="188"/>
        <v>-42.845055767466519</v>
      </c>
      <c r="S231" s="47">
        <f t="shared" si="189"/>
        <v>-25.565626500704511</v>
      </c>
      <c r="T231" s="47">
        <f t="shared" si="190"/>
        <v>49.892885886575456</v>
      </c>
      <c r="U231" s="12">
        <f t="shared" si="202"/>
        <v>-0.53798918210268976</v>
      </c>
      <c r="V231" s="51">
        <f t="shared" si="191"/>
        <v>-0.53798918210268976</v>
      </c>
      <c r="W231" s="47">
        <f t="shared" si="192"/>
        <v>-0.53798918210268976</v>
      </c>
      <c r="X231" s="51">
        <f t="shared" si="193"/>
        <v>5.7451961250768964</v>
      </c>
      <c r="Y231" s="51">
        <f t="shared" si="194"/>
        <v>5.75</v>
      </c>
      <c r="Z231" s="47">
        <f t="shared" si="195"/>
        <v>42.845055767466512</v>
      </c>
      <c r="AA231" s="47">
        <f t="shared" si="196"/>
        <v>-25.565626500704511</v>
      </c>
      <c r="AB231" s="47">
        <f t="shared" si="197"/>
        <v>49.892885886575456</v>
      </c>
      <c r="AC231" s="51"/>
      <c r="AD231" s="12">
        <f t="shared" si="198"/>
        <v>0.53798918210268976</v>
      </c>
      <c r="AE231" s="30">
        <f t="shared" si="199"/>
        <v>30.824509558179205</v>
      </c>
      <c r="AF231" s="43">
        <f t="shared" si="206"/>
        <v>1.0283151378606954</v>
      </c>
      <c r="AG231" s="45">
        <f t="shared" si="203"/>
        <v>43150</v>
      </c>
      <c r="AH231" s="42">
        <f t="shared" si="204"/>
        <v>60</v>
      </c>
      <c r="AI231" s="45">
        <f t="shared" si="205"/>
        <v>43150</v>
      </c>
      <c r="AJ231" s="30">
        <f t="shared" si="185"/>
        <v>42.845055767466512</v>
      </c>
      <c r="AK231" s="30">
        <f t="shared" si="186"/>
        <v>-25.565626500704511</v>
      </c>
      <c r="AL231" s="42"/>
      <c r="AM231" s="42"/>
    </row>
    <row r="232" spans="15:39" x14ac:dyDescent="0.25">
      <c r="O232" s="30">
        <f t="shared" si="200"/>
        <v>43.617644162318854</v>
      </c>
      <c r="P232" s="12">
        <f t="shared" si="201"/>
        <v>-2.9593802796815969</v>
      </c>
      <c r="Q232" s="30">
        <f t="shared" si="187"/>
        <v>-169.56000000000068</v>
      </c>
      <c r="R232" s="47">
        <f t="shared" si="188"/>
        <v>-42.895563004625103</v>
      </c>
      <c r="S232" s="47">
        <f t="shared" si="189"/>
        <v>-25.296263516486579</v>
      </c>
      <c r="T232" s="47">
        <f t="shared" si="190"/>
        <v>49.798898314915483</v>
      </c>
      <c r="U232" s="12">
        <f t="shared" si="202"/>
        <v>-0.53282451867056246</v>
      </c>
      <c r="V232" s="51">
        <f t="shared" si="191"/>
        <v>-0.53282451867056246</v>
      </c>
      <c r="W232" s="47">
        <f t="shared" si="192"/>
        <v>-0.53282451867056246</v>
      </c>
      <c r="X232" s="51">
        <f t="shared" si="193"/>
        <v>5.750360788509024</v>
      </c>
      <c r="Y232" s="51">
        <f t="shared" si="194"/>
        <v>5.76</v>
      </c>
      <c r="Z232" s="47">
        <f t="shared" si="195"/>
        <v>42.89556300462511</v>
      </c>
      <c r="AA232" s="47">
        <f t="shared" si="196"/>
        <v>-25.296263516486583</v>
      </c>
      <c r="AB232" s="47">
        <f t="shared" si="197"/>
        <v>49.79889831491549</v>
      </c>
      <c r="AC232" s="51"/>
      <c r="AD232" s="12">
        <f t="shared" si="198"/>
        <v>0.53282451867056246</v>
      </c>
      <c r="AE232" s="30">
        <f t="shared" si="199"/>
        <v>30.528596140912764</v>
      </c>
      <c r="AF232" s="43">
        <f t="shared" si="206"/>
        <v>1.0334798012928228</v>
      </c>
      <c r="AG232" s="45">
        <f t="shared" si="203"/>
        <v>43151</v>
      </c>
      <c r="AH232" s="42">
        <f t="shared" si="204"/>
        <v>61</v>
      </c>
      <c r="AI232" s="45">
        <f t="shared" si="205"/>
        <v>43151</v>
      </c>
      <c r="AJ232" s="30">
        <f t="shared" si="185"/>
        <v>42.89556300462511</v>
      </c>
      <c r="AK232" s="30">
        <f t="shared" si="186"/>
        <v>-25.296263516486583</v>
      </c>
      <c r="AL232" s="42"/>
      <c r="AM232" s="42"/>
    </row>
    <row r="233" spans="15:39" x14ac:dyDescent="0.25">
      <c r="O233" s="30">
        <f t="shared" si="200"/>
        <v>43.617644162318854</v>
      </c>
      <c r="P233" s="12">
        <f t="shared" si="201"/>
        <v>-2.9656634649887765</v>
      </c>
      <c r="Q233" s="30">
        <f t="shared" si="187"/>
        <v>-169.9200000000007</v>
      </c>
      <c r="R233" s="47">
        <f t="shared" si="188"/>
        <v>-42.94437679840523</v>
      </c>
      <c r="S233" s="47">
        <f t="shared" si="189"/>
        <v>-25.026588505020978</v>
      </c>
      <c r="T233" s="47">
        <f t="shared" si="190"/>
        <v>49.704623837255355</v>
      </c>
      <c r="U233" s="12">
        <f t="shared" si="202"/>
        <v>-0.52765219261182528</v>
      </c>
      <c r="V233" s="51">
        <f t="shared" si="191"/>
        <v>-0.52765219261182528</v>
      </c>
      <c r="W233" s="47">
        <f t="shared" si="192"/>
        <v>-0.52765219261182528</v>
      </c>
      <c r="X233" s="51">
        <f t="shared" si="193"/>
        <v>5.7555331145677613</v>
      </c>
      <c r="Y233" s="51">
        <f t="shared" si="194"/>
        <v>5.76</v>
      </c>
      <c r="Z233" s="47">
        <f t="shared" si="195"/>
        <v>42.94437679840523</v>
      </c>
      <c r="AA233" s="47">
        <f t="shared" si="196"/>
        <v>-25.026588505020975</v>
      </c>
      <c r="AB233" s="47">
        <f t="shared" si="197"/>
        <v>49.704623837255355</v>
      </c>
      <c r="AC233" s="51"/>
      <c r="AD233" s="12">
        <f t="shared" si="198"/>
        <v>0.52765219261182528</v>
      </c>
      <c r="AE233" s="30">
        <f t="shared" si="199"/>
        <v>30.232243687481585</v>
      </c>
      <c r="AF233" s="43">
        <f t="shared" si="206"/>
        <v>1.0386521273515599</v>
      </c>
      <c r="AG233" s="45">
        <f t="shared" si="203"/>
        <v>43151</v>
      </c>
      <c r="AH233" s="42">
        <f t="shared" si="204"/>
        <v>61</v>
      </c>
      <c r="AI233" s="45">
        <f t="shared" si="205"/>
        <v>43151</v>
      </c>
      <c r="AJ233" s="30">
        <f t="shared" si="185"/>
        <v>42.94437679840523</v>
      </c>
      <c r="AK233" s="30">
        <f t="shared" si="186"/>
        <v>-25.026588505020975</v>
      </c>
      <c r="AL233" s="42"/>
      <c r="AM233" s="42"/>
    </row>
    <row r="234" spans="15:39" x14ac:dyDescent="0.25">
      <c r="O234" s="30">
        <f t="shared" si="200"/>
        <v>43.617644162318854</v>
      </c>
      <c r="P234" s="12">
        <f t="shared" si="201"/>
        <v>-2.9719466502959562</v>
      </c>
      <c r="Q234" s="30">
        <f t="shared" si="187"/>
        <v>-170.28000000000068</v>
      </c>
      <c r="R234" s="47">
        <f t="shared" si="188"/>
        <v>-42.991495221721912</v>
      </c>
      <c r="S234" s="47">
        <f t="shared" si="189"/>
        <v>-24.756612112615397</v>
      </c>
      <c r="T234" s="47">
        <f t="shared" si="190"/>
        <v>49.610064550389708</v>
      </c>
      <c r="U234" s="12">
        <f t="shared" si="202"/>
        <v>-0.52247213684002969</v>
      </c>
      <c r="V234" s="51">
        <f t="shared" si="191"/>
        <v>-0.52247213684002969</v>
      </c>
      <c r="W234" s="47">
        <f t="shared" si="192"/>
        <v>-0.52247213684002969</v>
      </c>
      <c r="X234" s="51">
        <f t="shared" si="193"/>
        <v>5.7607131703395567</v>
      </c>
      <c r="Y234" s="51">
        <f t="shared" si="194"/>
        <v>5.77</v>
      </c>
      <c r="Z234" s="47">
        <f t="shared" si="195"/>
        <v>42.991495221721912</v>
      </c>
      <c r="AA234" s="47">
        <f t="shared" si="196"/>
        <v>-24.756612112615397</v>
      </c>
      <c r="AB234" s="47">
        <f t="shared" si="197"/>
        <v>49.610064550389708</v>
      </c>
      <c r="AC234" s="51"/>
      <c r="AD234" s="12">
        <f t="shared" si="198"/>
        <v>0.52247213684002969</v>
      </c>
      <c r="AE234" s="30">
        <f t="shared" si="199"/>
        <v>29.935448354115316</v>
      </c>
      <c r="AF234" s="43">
        <f t="shared" si="206"/>
        <v>1.0438321831233557</v>
      </c>
      <c r="AG234" s="45">
        <f t="shared" si="203"/>
        <v>43151</v>
      </c>
      <c r="AH234" s="42">
        <f t="shared" si="204"/>
        <v>61</v>
      </c>
      <c r="AI234" s="45">
        <f t="shared" si="205"/>
        <v>43151</v>
      </c>
      <c r="AJ234" s="30">
        <f t="shared" si="185"/>
        <v>42.991495221721912</v>
      </c>
      <c r="AK234" s="30">
        <f t="shared" si="186"/>
        <v>-24.756612112615397</v>
      </c>
      <c r="AL234" s="42"/>
      <c r="AM234" s="42"/>
    </row>
    <row r="235" spans="15:39" x14ac:dyDescent="0.25">
      <c r="O235" s="30">
        <f t="shared" si="200"/>
        <v>43.617644162318854</v>
      </c>
      <c r="P235" s="12">
        <f t="shared" si="201"/>
        <v>-2.9782298356031358</v>
      </c>
      <c r="Q235" s="30">
        <f t="shared" si="187"/>
        <v>-170.6400000000007</v>
      </c>
      <c r="R235" s="47">
        <f t="shared" si="188"/>
        <v>-43.036916414420467</v>
      </c>
      <c r="S235" s="47">
        <f t="shared" si="189"/>
        <v>-24.486344997475538</v>
      </c>
      <c r="T235" s="47">
        <f t="shared" si="190"/>
        <v>49.515222566370525</v>
      </c>
      <c r="U235" s="12">
        <f t="shared" si="202"/>
        <v>-0.51728428370768365</v>
      </c>
      <c r="V235" s="51">
        <f t="shared" si="191"/>
        <v>-0.51728428370768365</v>
      </c>
      <c r="W235" s="47">
        <f t="shared" si="192"/>
        <v>-0.51728428370768365</v>
      </c>
      <c r="X235" s="51">
        <f t="shared" si="193"/>
        <v>5.765901023471903</v>
      </c>
      <c r="Y235" s="51">
        <f t="shared" si="194"/>
        <v>5.77</v>
      </c>
      <c r="Z235" s="47">
        <f t="shared" si="195"/>
        <v>43.03691641442046</v>
      </c>
      <c r="AA235" s="47">
        <f t="shared" si="196"/>
        <v>-24.486344997475538</v>
      </c>
      <c r="AB235" s="47">
        <f t="shared" si="197"/>
        <v>49.515222566370525</v>
      </c>
      <c r="AC235" s="51"/>
      <c r="AD235" s="12">
        <f t="shared" si="198"/>
        <v>0.51728428370768365</v>
      </c>
      <c r="AE235" s="30">
        <f t="shared" si="199"/>
        <v>29.638206264898166</v>
      </c>
      <c r="AF235" s="43">
        <f t="shared" si="206"/>
        <v>1.0490200362557016</v>
      </c>
      <c r="AG235" s="45">
        <f t="shared" si="203"/>
        <v>43151</v>
      </c>
      <c r="AH235" s="42">
        <f t="shared" si="204"/>
        <v>61</v>
      </c>
      <c r="AI235" s="45">
        <f t="shared" si="205"/>
        <v>43151</v>
      </c>
      <c r="AJ235" s="30">
        <f t="shared" si="185"/>
        <v>43.03691641442046</v>
      </c>
      <c r="AK235" s="30">
        <f t="shared" si="186"/>
        <v>-24.486344997475538</v>
      </c>
      <c r="AL235" s="42"/>
      <c r="AM235" s="42"/>
    </row>
    <row r="236" spans="15:39" x14ac:dyDescent="0.25">
      <c r="O236" s="30">
        <f t="shared" si="200"/>
        <v>43.617644162318854</v>
      </c>
      <c r="P236" s="12">
        <f t="shared" si="201"/>
        <v>-2.9845130209103155</v>
      </c>
      <c r="Q236" s="30">
        <f t="shared" si="187"/>
        <v>-171.00000000000068</v>
      </c>
      <c r="R236" s="47">
        <f t="shared" si="188"/>
        <v>-43.080638583349987</v>
      </c>
      <c r="S236" s="47">
        <f t="shared" si="189"/>
        <v>-24.21579782928433</v>
      </c>
      <c r="T236" s="47">
        <f t="shared" si="190"/>
        <v>49.420100012626392</v>
      </c>
      <c r="U236" s="12">
        <f t="shared" si="202"/>
        <v>-0.51208856500097466</v>
      </c>
      <c r="V236" s="51">
        <f t="shared" si="191"/>
        <v>-0.51208856500097466</v>
      </c>
      <c r="W236" s="47">
        <f t="shared" si="192"/>
        <v>-0.51208856500097466</v>
      </c>
      <c r="X236" s="51">
        <f t="shared" si="193"/>
        <v>5.7710967421786119</v>
      </c>
      <c r="Y236" s="51">
        <f t="shared" si="194"/>
        <v>5.7799999999999994</v>
      </c>
      <c r="Z236" s="47">
        <f t="shared" si="195"/>
        <v>43.080638583349987</v>
      </c>
      <c r="AA236" s="47">
        <f t="shared" si="196"/>
        <v>-24.215797829284327</v>
      </c>
      <c r="AB236" s="47">
        <f t="shared" si="197"/>
        <v>49.420100012626392</v>
      </c>
      <c r="AC236" s="51"/>
      <c r="AD236" s="12">
        <f t="shared" si="198"/>
        <v>0.51208856500097466</v>
      </c>
      <c r="AE236" s="30">
        <f t="shared" si="199"/>
        <v>29.340513511466572</v>
      </c>
      <c r="AF236" s="43">
        <f t="shared" si="206"/>
        <v>1.0542157549624105</v>
      </c>
      <c r="AG236" s="45">
        <f t="shared" si="203"/>
        <v>43152</v>
      </c>
      <c r="AH236" s="42">
        <f t="shared" si="204"/>
        <v>62</v>
      </c>
      <c r="AI236" s="45">
        <f t="shared" si="205"/>
        <v>43152</v>
      </c>
      <c r="AJ236" s="30">
        <f t="shared" si="185"/>
        <v>43.080638583349987</v>
      </c>
      <c r="AK236" s="30">
        <f t="shared" si="186"/>
        <v>-24.215797829284327</v>
      </c>
      <c r="AL236" s="42"/>
      <c r="AM236" s="42"/>
    </row>
    <row r="237" spans="15:39" x14ac:dyDescent="0.25">
      <c r="O237" s="30">
        <f t="shared" si="200"/>
        <v>43.617644162318854</v>
      </c>
      <c r="P237" s="12">
        <f t="shared" si="201"/>
        <v>-2.9907962062174951</v>
      </c>
      <c r="Q237" s="30">
        <f t="shared" si="187"/>
        <v>-171.3600000000007</v>
      </c>
      <c r="R237" s="47">
        <f t="shared" si="188"/>
        <v>-43.122660002434102</v>
      </c>
      <c r="S237" s="47">
        <f t="shared" si="189"/>
        <v>-23.944981288780728</v>
      </c>
      <c r="T237" s="47">
        <f t="shared" si="190"/>
        <v>49.324699032083196</v>
      </c>
      <c r="U237" s="12">
        <f t="shared" si="202"/>
        <v>-0.50688491193446583</v>
      </c>
      <c r="V237" s="51">
        <f t="shared" si="191"/>
        <v>-0.50688491193446583</v>
      </c>
      <c r="W237" s="47">
        <f t="shared" si="192"/>
        <v>-0.50688491193446583</v>
      </c>
      <c r="X237" s="51">
        <f t="shared" si="193"/>
        <v>5.7763003952451202</v>
      </c>
      <c r="Y237" s="51">
        <f t="shared" si="194"/>
        <v>5.7799999999999994</v>
      </c>
      <c r="Z237" s="47">
        <f t="shared" si="195"/>
        <v>43.122660002434102</v>
      </c>
      <c r="AA237" s="47">
        <f t="shared" si="196"/>
        <v>-23.944981288780724</v>
      </c>
      <c r="AB237" s="47">
        <f t="shared" si="197"/>
        <v>49.324699032083196</v>
      </c>
      <c r="AC237" s="51"/>
      <c r="AD237" s="12">
        <f t="shared" si="198"/>
        <v>0.50688491193446583</v>
      </c>
      <c r="AE237" s="30">
        <f t="shared" si="199"/>
        <v>29.042366152705306</v>
      </c>
      <c r="AF237" s="43">
        <f t="shared" si="206"/>
        <v>1.0594194080289194</v>
      </c>
      <c r="AG237" s="45">
        <f t="shared" si="203"/>
        <v>43152</v>
      </c>
      <c r="AH237" s="42">
        <f t="shared" si="204"/>
        <v>62</v>
      </c>
      <c r="AI237" s="45">
        <f t="shared" si="205"/>
        <v>43152</v>
      </c>
      <c r="AJ237" s="30">
        <f t="shared" si="185"/>
        <v>43.122660002434102</v>
      </c>
      <c r="AK237" s="30">
        <f t="shared" si="186"/>
        <v>-23.944981288780724</v>
      </c>
      <c r="AL237" s="42"/>
      <c r="AM237" s="42"/>
    </row>
    <row r="238" spans="15:39" x14ac:dyDescent="0.25">
      <c r="O238" s="30">
        <f t="shared" si="200"/>
        <v>43.617644162318854</v>
      </c>
      <c r="P238" s="12">
        <f t="shared" si="201"/>
        <v>-2.9970793915246747</v>
      </c>
      <c r="Q238" s="30">
        <f t="shared" si="187"/>
        <v>-171.72000000000068</v>
      </c>
      <c r="R238" s="47">
        <f t="shared" si="188"/>
        <v>-43.162979012739143</v>
      </c>
      <c r="S238" s="47">
        <f t="shared" si="189"/>
        <v>-23.673906067338038</v>
      </c>
      <c r="T238" s="47">
        <f t="shared" si="190"/>
        <v>49.229021783286576</v>
      </c>
      <c r="U238" s="12">
        <f t="shared" si="202"/>
        <v>-0.50167325514576355</v>
      </c>
      <c r="V238" s="51">
        <f t="shared" si="191"/>
        <v>-0.50167325514576355</v>
      </c>
      <c r="W238" s="47">
        <f t="shared" si="192"/>
        <v>-0.50167325514576355</v>
      </c>
      <c r="X238" s="51">
        <f t="shared" si="193"/>
        <v>5.7815120520338228</v>
      </c>
      <c r="Y238" s="51">
        <f t="shared" si="194"/>
        <v>5.79</v>
      </c>
      <c r="Z238" s="47">
        <f t="shared" si="195"/>
        <v>43.162979012739143</v>
      </c>
      <c r="AA238" s="47">
        <f t="shared" si="196"/>
        <v>-23.673906067338034</v>
      </c>
      <c r="AB238" s="47">
        <f t="shared" si="197"/>
        <v>49.229021783286576</v>
      </c>
      <c r="AC238" s="51"/>
      <c r="AD238" s="12">
        <f t="shared" si="198"/>
        <v>0.50167325514576355</v>
      </c>
      <c r="AE238" s="30">
        <f t="shared" si="199"/>
        <v>28.743760214441959</v>
      </c>
      <c r="AF238" s="43">
        <f t="shared" si="206"/>
        <v>1.0646310648176218</v>
      </c>
      <c r="AG238" s="45">
        <f t="shared" si="203"/>
        <v>43152</v>
      </c>
      <c r="AH238" s="42">
        <f t="shared" si="204"/>
        <v>62</v>
      </c>
      <c r="AI238" s="45">
        <f t="shared" si="205"/>
        <v>43152</v>
      </c>
      <c r="AJ238" s="30">
        <f t="shared" si="185"/>
        <v>43.162979012739143</v>
      </c>
      <c r="AK238" s="30">
        <f t="shared" si="186"/>
        <v>-23.673906067338034</v>
      </c>
      <c r="AL238" s="42"/>
      <c r="AM238" s="42"/>
    </row>
    <row r="239" spans="15:39" x14ac:dyDescent="0.25">
      <c r="O239" s="30">
        <f t="shared" si="200"/>
        <v>43.617644162318854</v>
      </c>
      <c r="P239" s="12">
        <f t="shared" si="201"/>
        <v>-3.0033625768318544</v>
      </c>
      <c r="Q239" s="30">
        <f t="shared" si="187"/>
        <v>-172.08000000000069</v>
      </c>
      <c r="R239" s="47">
        <f t="shared" si="188"/>
        <v>-43.201594022539616</v>
      </c>
      <c r="S239" s="47">
        <f t="shared" si="189"/>
        <v>-23.402582866541845</v>
      </c>
      <c r="T239" s="47">
        <f t="shared" si="190"/>
        <v>49.133070440525984</v>
      </c>
      <c r="U239" s="12">
        <f t="shared" si="202"/>
        <v>-0.49645352469015985</v>
      </c>
      <c r="V239" s="51">
        <f t="shared" si="191"/>
        <v>-0.49645352469015985</v>
      </c>
      <c r="W239" s="47">
        <f t="shared" si="192"/>
        <v>-0.49645352469015985</v>
      </c>
      <c r="X239" s="51">
        <f t="shared" si="193"/>
        <v>5.7867317824894267</v>
      </c>
      <c r="Y239" s="51">
        <f t="shared" si="194"/>
        <v>5.79</v>
      </c>
      <c r="Z239" s="47">
        <f t="shared" si="195"/>
        <v>43.201594022539616</v>
      </c>
      <c r="AA239" s="47">
        <f t="shared" si="196"/>
        <v>-23.402582866541845</v>
      </c>
      <c r="AB239" s="47">
        <f t="shared" si="197"/>
        <v>49.133070440525984</v>
      </c>
      <c r="AC239" s="51"/>
      <c r="AD239" s="12">
        <f t="shared" si="198"/>
        <v>0.49645352469015985</v>
      </c>
      <c r="AE239" s="30">
        <f t="shared" si="199"/>
        <v>28.444691689139969</v>
      </c>
      <c r="AF239" s="43">
        <f t="shared" si="206"/>
        <v>1.0698507952732255</v>
      </c>
      <c r="AG239" s="45">
        <f t="shared" si="203"/>
        <v>43153</v>
      </c>
      <c r="AH239" s="42">
        <f t="shared" si="204"/>
        <v>63</v>
      </c>
      <c r="AI239" s="45">
        <f t="shared" si="205"/>
        <v>43153</v>
      </c>
      <c r="AJ239" s="30">
        <f t="shared" si="185"/>
        <v>43.201594022539616</v>
      </c>
      <c r="AK239" s="30">
        <f t="shared" si="186"/>
        <v>-23.402582866541845</v>
      </c>
      <c r="AL239" s="42"/>
      <c r="AM239" s="42"/>
    </row>
    <row r="240" spans="15:39" x14ac:dyDescent="0.25">
      <c r="O240" s="30">
        <f t="shared" si="200"/>
        <v>43.617644162318854</v>
      </c>
      <c r="P240" s="12">
        <f t="shared" si="201"/>
        <v>-3.009645762139034</v>
      </c>
      <c r="Q240" s="30">
        <f t="shared" si="187"/>
        <v>-172.44000000000068</v>
      </c>
      <c r="R240" s="47">
        <f t="shared" si="188"/>
        <v>-43.238503507381061</v>
      </c>
      <c r="S240" s="47">
        <f t="shared" si="189"/>
        <v>-23.131022397767538</v>
      </c>
      <c r="T240" s="47">
        <f t="shared" si="190"/>
        <v>49.036847193960462</v>
      </c>
      <c r="U240" s="12">
        <f t="shared" si="202"/>
        <v>-0.49122565003524854</v>
      </c>
      <c r="V240" s="51">
        <f t="shared" si="191"/>
        <v>-0.49122565003524854</v>
      </c>
      <c r="W240" s="47">
        <f t="shared" si="192"/>
        <v>-0.49122565003524854</v>
      </c>
      <c r="X240" s="51">
        <f t="shared" si="193"/>
        <v>5.7919596571443375</v>
      </c>
      <c r="Y240" s="51">
        <f t="shared" si="194"/>
        <v>5.8</v>
      </c>
      <c r="Z240" s="47">
        <f t="shared" si="195"/>
        <v>43.238503507381068</v>
      </c>
      <c r="AA240" s="47">
        <f t="shared" si="196"/>
        <v>-23.131022397767538</v>
      </c>
      <c r="AB240" s="47">
        <f t="shared" si="197"/>
        <v>49.036847193960469</v>
      </c>
      <c r="AC240" s="51"/>
      <c r="AD240" s="12">
        <f t="shared" si="198"/>
        <v>0.49122565003524854</v>
      </c>
      <c r="AE240" s="30">
        <f t="shared" si="199"/>
        <v>28.145156535590143</v>
      </c>
      <c r="AF240" s="43">
        <f t="shared" si="206"/>
        <v>1.0750786699281367</v>
      </c>
      <c r="AG240" s="45">
        <f t="shared" si="203"/>
        <v>43153</v>
      </c>
      <c r="AH240" s="42">
        <f t="shared" si="204"/>
        <v>63</v>
      </c>
      <c r="AI240" s="45">
        <f t="shared" si="205"/>
        <v>43153</v>
      </c>
      <c r="AJ240" s="30">
        <f t="shared" si="185"/>
        <v>43.238503507381068</v>
      </c>
      <c r="AK240" s="30">
        <f t="shared" si="186"/>
        <v>-23.131022397767538</v>
      </c>
      <c r="AL240" s="42"/>
      <c r="AM240" s="42"/>
    </row>
    <row r="241" spans="15:39" x14ac:dyDescent="0.25">
      <c r="O241" s="30">
        <f t="shared" si="200"/>
        <v>43.617644162318854</v>
      </c>
      <c r="P241" s="12">
        <f t="shared" si="201"/>
        <v>-3.0159289474462136</v>
      </c>
      <c r="Q241" s="30">
        <f t="shared" si="187"/>
        <v>-172.80000000000069</v>
      </c>
      <c r="R241" s="47">
        <f t="shared" si="188"/>
        <v>-43.273706010140209</v>
      </c>
      <c r="S241" s="47">
        <f t="shared" si="189"/>
        <v>-22.859235381757436</v>
      </c>
      <c r="T241" s="47">
        <f t="shared" si="190"/>
        <v>48.940354249746051</v>
      </c>
      <c r="U241" s="12">
        <f t="shared" si="202"/>
        <v>-0.48598956005551719</v>
      </c>
      <c r="V241" s="51">
        <f t="shared" si="191"/>
        <v>-0.48598956005551719</v>
      </c>
      <c r="W241" s="47">
        <f t="shared" si="192"/>
        <v>-0.48598956005551719</v>
      </c>
      <c r="X241" s="51">
        <f t="shared" si="193"/>
        <v>5.7971957471240687</v>
      </c>
      <c r="Y241" s="51">
        <f t="shared" si="194"/>
        <v>5.8</v>
      </c>
      <c r="Z241" s="47">
        <f t="shared" si="195"/>
        <v>43.273706010140209</v>
      </c>
      <c r="AA241" s="47">
        <f t="shared" si="196"/>
        <v>-22.859235381757436</v>
      </c>
      <c r="AB241" s="47">
        <f t="shared" si="197"/>
        <v>48.940354249746051</v>
      </c>
      <c r="AC241" s="51"/>
      <c r="AD241" s="12">
        <f t="shared" si="198"/>
        <v>0.48598956005551719</v>
      </c>
      <c r="AE241" s="30">
        <f t="shared" si="199"/>
        <v>27.845150678600795</v>
      </c>
      <c r="AF241" s="43">
        <f t="shared" si="206"/>
        <v>1.0803147599078682</v>
      </c>
      <c r="AG241" s="45">
        <f t="shared" si="203"/>
        <v>43153</v>
      </c>
      <c r="AH241" s="42">
        <f t="shared" si="204"/>
        <v>63</v>
      </c>
      <c r="AI241" s="45">
        <f t="shared" si="205"/>
        <v>43153</v>
      </c>
      <c r="AJ241" s="30">
        <f t="shared" si="185"/>
        <v>43.273706010140209</v>
      </c>
      <c r="AK241" s="30">
        <f t="shared" si="186"/>
        <v>-22.859235381757436</v>
      </c>
      <c r="AL241" s="42"/>
      <c r="AM241" s="42"/>
    </row>
    <row r="242" spans="15:39" x14ac:dyDescent="0.25">
      <c r="O242" s="30">
        <f t="shared" si="200"/>
        <v>43.617644162318854</v>
      </c>
      <c r="P242" s="12">
        <f t="shared" si="201"/>
        <v>-3.0222121327533933</v>
      </c>
      <c r="Q242" s="30">
        <f t="shared" si="187"/>
        <v>-173.16000000000068</v>
      </c>
      <c r="R242" s="47">
        <f t="shared" si="188"/>
        <v>-43.307200141082539</v>
      </c>
      <c r="S242" s="47">
        <f t="shared" si="189"/>
        <v>-22.587232548197562</v>
      </c>
      <c r="T242" s="47">
        <f t="shared" si="190"/>
        <v>48.843593830165027</v>
      </c>
      <c r="U242" s="12">
        <f t="shared" si="202"/>
        <v>-0.48074518302691382</v>
      </c>
      <c r="V242" s="51">
        <f t="shared" si="191"/>
        <v>-0.48074518302691382</v>
      </c>
      <c r="W242" s="47">
        <f t="shared" si="192"/>
        <v>-0.48074518302691382</v>
      </c>
      <c r="X242" s="51">
        <f t="shared" si="193"/>
        <v>5.8024401241526729</v>
      </c>
      <c r="Y242" s="51">
        <f t="shared" si="194"/>
        <v>5.81</v>
      </c>
      <c r="Z242" s="47">
        <f t="shared" si="195"/>
        <v>43.307200141082539</v>
      </c>
      <c r="AA242" s="47">
        <f t="shared" si="196"/>
        <v>-22.587232548197562</v>
      </c>
      <c r="AB242" s="47">
        <f t="shared" si="197"/>
        <v>48.843593830165027</v>
      </c>
      <c r="AC242" s="51"/>
      <c r="AD242" s="12">
        <f t="shared" si="198"/>
        <v>0.48074518302691382</v>
      </c>
      <c r="AE242" s="30">
        <f t="shared" si="199"/>
        <v>27.54467000868646</v>
      </c>
      <c r="AF242" s="43">
        <f t="shared" si="206"/>
        <v>1.0855591369364714</v>
      </c>
      <c r="AG242" s="45">
        <f t="shared" si="203"/>
        <v>43154</v>
      </c>
      <c r="AH242" s="42">
        <f t="shared" si="204"/>
        <v>64</v>
      </c>
      <c r="AI242" s="45">
        <f t="shared" si="205"/>
        <v>43154</v>
      </c>
      <c r="AJ242" s="30">
        <f t="shared" si="185"/>
        <v>43.307200141082539</v>
      </c>
      <c r="AK242" s="30">
        <f t="shared" si="186"/>
        <v>-22.587232548197562</v>
      </c>
      <c r="AL242" s="42"/>
      <c r="AM242" s="42"/>
    </row>
    <row r="243" spans="15:39" x14ac:dyDescent="0.25">
      <c r="O243" s="30">
        <f t="shared" si="200"/>
        <v>43.617644162318854</v>
      </c>
      <c r="P243" s="12">
        <f t="shared" si="201"/>
        <v>-3.0284953180605729</v>
      </c>
      <c r="Q243" s="30">
        <f t="shared" si="187"/>
        <v>-173.52000000000072</v>
      </c>
      <c r="R243" s="47">
        <f t="shared" si="188"/>
        <v>-43.338984577917095</v>
      </c>
      <c r="S243" s="47">
        <f t="shared" si="189"/>
        <v>-22.315024635294041</v>
      </c>
      <c r="T243" s="47">
        <f t="shared" si="190"/>
        <v>48.746568173756764</v>
      </c>
      <c r="U243" s="12">
        <f t="shared" si="202"/>
        <v>-0.47549244662139151</v>
      </c>
      <c r="V243" s="51">
        <f t="shared" si="191"/>
        <v>-0.47549244662139151</v>
      </c>
      <c r="W243" s="47">
        <f t="shared" si="192"/>
        <v>-0.47549244662139151</v>
      </c>
      <c r="X243" s="51">
        <f t="shared" si="193"/>
        <v>5.8076928605581948</v>
      </c>
      <c r="Y243" s="51">
        <f t="shared" si="194"/>
        <v>5.81</v>
      </c>
      <c r="Z243" s="47">
        <f t="shared" si="195"/>
        <v>43.338984577917095</v>
      </c>
      <c r="AA243" s="47">
        <f t="shared" si="196"/>
        <v>-22.315024635294037</v>
      </c>
      <c r="AB243" s="47">
        <f t="shared" si="197"/>
        <v>48.746568173756756</v>
      </c>
      <c r="AC243" s="51"/>
      <c r="AD243" s="12">
        <f t="shared" si="198"/>
        <v>0.47549244662139151</v>
      </c>
      <c r="AE243" s="30">
        <f t="shared" si="199"/>
        <v>27.243710381755314</v>
      </c>
      <c r="AF243" s="43">
        <f t="shared" si="206"/>
        <v>1.0908118733419938</v>
      </c>
      <c r="AG243" s="45">
        <f t="shared" si="203"/>
        <v>43154</v>
      </c>
      <c r="AH243" s="42">
        <f t="shared" si="204"/>
        <v>64</v>
      </c>
      <c r="AI243" s="45">
        <f t="shared" si="205"/>
        <v>43154</v>
      </c>
      <c r="AJ243" s="30">
        <f t="shared" si="185"/>
        <v>43.338984577917095</v>
      </c>
      <c r="AK243" s="30">
        <f t="shared" si="186"/>
        <v>-22.315024635294037</v>
      </c>
      <c r="AL243" s="42"/>
      <c r="AM243" s="42"/>
    </row>
    <row r="244" spans="15:39" x14ac:dyDescent="0.25">
      <c r="O244" s="30">
        <f t="shared" si="200"/>
        <v>43.617644162318854</v>
      </c>
      <c r="P244" s="12">
        <f t="shared" si="201"/>
        <v>-3.0347785033677526</v>
      </c>
      <c r="Q244" s="30">
        <f t="shared" si="187"/>
        <v>-173.88000000000073</v>
      </c>
      <c r="R244" s="47">
        <f t="shared" si="188"/>
        <v>-43.369058065848741</v>
      </c>
      <c r="S244" s="47">
        <f t="shared" si="189"/>
        <v>-22.042622389349177</v>
      </c>
      <c r="T244" s="47">
        <f t="shared" si="190"/>
        <v>48.649279535450439</v>
      </c>
      <c r="U244" s="12">
        <f t="shared" si="202"/>
        <v>-0.47023127790142971</v>
      </c>
      <c r="V244" s="51">
        <f t="shared" si="191"/>
        <v>-0.47023127790142971</v>
      </c>
      <c r="W244" s="47">
        <f t="shared" si="192"/>
        <v>-0.47023127790142971</v>
      </c>
      <c r="X244" s="51">
        <f t="shared" si="193"/>
        <v>5.8129540292781563</v>
      </c>
      <c r="Y244" s="51">
        <f t="shared" si="194"/>
        <v>5.8199999999999994</v>
      </c>
      <c r="Z244" s="47">
        <f t="shared" si="195"/>
        <v>43.369058065848741</v>
      </c>
      <c r="AA244" s="47">
        <f t="shared" si="196"/>
        <v>-22.042622389349173</v>
      </c>
      <c r="AB244" s="47">
        <f t="shared" si="197"/>
        <v>48.649279535450439</v>
      </c>
      <c r="AC244" s="51"/>
      <c r="AD244" s="12">
        <f t="shared" si="198"/>
        <v>0.47023127790142971</v>
      </c>
      <c r="AE244" s="30">
        <f t="shared" si="199"/>
        <v>26.942267618795256</v>
      </c>
      <c r="AF244" s="43">
        <f t="shared" si="206"/>
        <v>1.0960730420619555</v>
      </c>
      <c r="AG244" s="45">
        <f t="shared" si="203"/>
        <v>43154</v>
      </c>
      <c r="AH244" s="42">
        <f t="shared" si="204"/>
        <v>64</v>
      </c>
      <c r="AI244" s="45">
        <f t="shared" si="205"/>
        <v>43154</v>
      </c>
      <c r="AJ244" s="30">
        <f t="shared" si="185"/>
        <v>43.369058065848741</v>
      </c>
      <c r="AK244" s="30">
        <f t="shared" si="186"/>
        <v>-22.042622389349173</v>
      </c>
      <c r="AL244" s="42"/>
      <c r="AM244" s="42"/>
    </row>
    <row r="245" spans="15:39" x14ac:dyDescent="0.25">
      <c r="O245" s="30">
        <f t="shared" si="200"/>
        <v>43.617644162318854</v>
      </c>
      <c r="P245" s="12">
        <f t="shared" si="201"/>
        <v>-3.0410616886749322</v>
      </c>
      <c r="Q245" s="30">
        <f t="shared" si="187"/>
        <v>-174.24000000000072</v>
      </c>
      <c r="R245" s="47">
        <f t="shared" si="188"/>
        <v>-43.397419417627667</v>
      </c>
      <c r="S245" s="47">
        <f t="shared" si="189"/>
        <v>-21.770036564337211</v>
      </c>
      <c r="T245" s="47">
        <f t="shared" si="190"/>
        <v>48.551730186699487</v>
      </c>
      <c r="U245" s="12">
        <f t="shared" si="202"/>
        <v>-0.4649616033145344</v>
      </c>
      <c r="V245" s="51">
        <f t="shared" si="191"/>
        <v>-0.4649616033145344</v>
      </c>
      <c r="W245" s="47">
        <f t="shared" si="192"/>
        <v>-0.4649616033145344</v>
      </c>
      <c r="X245" s="51">
        <f t="shared" si="193"/>
        <v>5.8182237038650522</v>
      </c>
      <c r="Y245" s="51">
        <f t="shared" si="194"/>
        <v>5.8199999999999994</v>
      </c>
      <c r="Z245" s="47">
        <f t="shared" si="195"/>
        <v>43.397419417627667</v>
      </c>
      <c r="AA245" s="47">
        <f t="shared" si="196"/>
        <v>-21.770036564337214</v>
      </c>
      <c r="AB245" s="47">
        <f t="shared" si="197"/>
        <v>48.551730186699487</v>
      </c>
      <c r="AC245" s="51"/>
      <c r="AD245" s="12">
        <f t="shared" si="198"/>
        <v>0.4649616033145344</v>
      </c>
      <c r="AE245" s="30">
        <f t="shared" si="199"/>
        <v>26.640337505558811</v>
      </c>
      <c r="AF245" s="43">
        <f t="shared" si="206"/>
        <v>1.1013427166488508</v>
      </c>
      <c r="AG245" s="45">
        <f t="shared" si="203"/>
        <v>43154</v>
      </c>
      <c r="AH245" s="42">
        <f t="shared" si="204"/>
        <v>64</v>
      </c>
      <c r="AI245" s="45">
        <f t="shared" si="205"/>
        <v>43154</v>
      </c>
      <c r="AJ245" s="30">
        <f t="shared" si="185"/>
        <v>43.397419417627667</v>
      </c>
      <c r="AK245" s="30">
        <f t="shared" si="186"/>
        <v>-21.770036564337214</v>
      </c>
      <c r="AL245" s="42"/>
      <c r="AM245" s="42"/>
    </row>
    <row r="246" spans="15:39" x14ac:dyDescent="0.25">
      <c r="O246" s="30">
        <f t="shared" si="200"/>
        <v>43.617644162318854</v>
      </c>
      <c r="P246" s="12">
        <f t="shared" si="201"/>
        <v>-3.0473448739821118</v>
      </c>
      <c r="Q246" s="30">
        <f t="shared" si="187"/>
        <v>-174.60000000000073</v>
      </c>
      <c r="R246" s="47">
        <f t="shared" si="188"/>
        <v>-43.424067513596277</v>
      </c>
      <c r="S246" s="47">
        <f t="shared" si="189"/>
        <v>-21.497277921479775</v>
      </c>
      <c r="T246" s="47">
        <f t="shared" si="190"/>
        <v>48.453922415617804</v>
      </c>
      <c r="U246" s="12">
        <f t="shared" si="202"/>
        <v>-0.45968334868771815</v>
      </c>
      <c r="V246" s="51">
        <f t="shared" si="191"/>
        <v>-0.45968334868771815</v>
      </c>
      <c r="W246" s="47">
        <f t="shared" si="192"/>
        <v>-0.45968334868771815</v>
      </c>
      <c r="X246" s="51">
        <f t="shared" si="193"/>
        <v>5.8235019584918684</v>
      </c>
      <c r="Y246" s="51">
        <f t="shared" si="194"/>
        <v>5.83</v>
      </c>
      <c r="Z246" s="47">
        <f t="shared" si="195"/>
        <v>43.424067513596277</v>
      </c>
      <c r="AA246" s="47">
        <f t="shared" si="196"/>
        <v>-21.497277921479775</v>
      </c>
      <c r="AB246" s="47">
        <f t="shared" si="197"/>
        <v>48.453922415617804</v>
      </c>
      <c r="AC246" s="51"/>
      <c r="AD246" s="12">
        <f t="shared" si="198"/>
        <v>0.45968334868771815</v>
      </c>
      <c r="AE246" s="30">
        <f t="shared" si="199"/>
        <v>26.337915792246839</v>
      </c>
      <c r="AF246" s="43">
        <f t="shared" si="206"/>
        <v>1.1066209712756672</v>
      </c>
      <c r="AG246" s="45">
        <f t="shared" si="203"/>
        <v>43155</v>
      </c>
      <c r="AH246" s="42">
        <f t="shared" si="204"/>
        <v>65</v>
      </c>
      <c r="AI246" s="45">
        <f t="shared" si="205"/>
        <v>43155</v>
      </c>
      <c r="AJ246" s="30">
        <f t="shared" si="185"/>
        <v>43.424067513596277</v>
      </c>
      <c r="AK246" s="30">
        <f t="shared" si="186"/>
        <v>-21.497277921479775</v>
      </c>
      <c r="AL246" s="42"/>
      <c r="AM246" s="42"/>
    </row>
    <row r="247" spans="15:39" x14ac:dyDescent="0.25">
      <c r="O247" s="30">
        <f t="shared" si="200"/>
        <v>43.617644162318854</v>
      </c>
      <c r="P247" s="12">
        <f t="shared" si="201"/>
        <v>-3.0536280592892915</v>
      </c>
      <c r="Q247" s="30">
        <f t="shared" si="187"/>
        <v>-174.96000000000072</v>
      </c>
      <c r="R247" s="47">
        <f t="shared" si="188"/>
        <v>-43.449001301733361</v>
      </c>
      <c r="S247" s="47">
        <f t="shared" si="189"/>
        <v>-21.224357228821052</v>
      </c>
      <c r="T247" s="47">
        <f t="shared" si="190"/>
        <v>48.355858527117846</v>
      </c>
      <c r="U247" s="12">
        <f t="shared" si="202"/>
        <v>-0.45439643922196071</v>
      </c>
      <c r="V247" s="51">
        <f t="shared" si="191"/>
        <v>-0.45439643922196071</v>
      </c>
      <c r="W247" s="47">
        <f t="shared" si="192"/>
        <v>-0.45439643922196071</v>
      </c>
      <c r="X247" s="51">
        <f t="shared" si="193"/>
        <v>5.8287888679576252</v>
      </c>
      <c r="Y247" s="51">
        <f t="shared" si="194"/>
        <v>5.83</v>
      </c>
      <c r="Z247" s="47">
        <f t="shared" si="195"/>
        <v>43.449001301733361</v>
      </c>
      <c r="AA247" s="47">
        <f t="shared" si="196"/>
        <v>-21.224357228821052</v>
      </c>
      <c r="AB247" s="47">
        <f t="shared" si="197"/>
        <v>48.355858527117846</v>
      </c>
      <c r="AC247" s="51"/>
      <c r="AD247" s="12">
        <f t="shared" si="198"/>
        <v>0.45439643922196071</v>
      </c>
      <c r="AE247" s="30">
        <f t="shared" si="199"/>
        <v>26.034998193191171</v>
      </c>
      <c r="AF247" s="43">
        <f t="shared" si="206"/>
        <v>1.1119078807414247</v>
      </c>
      <c r="AG247" s="45">
        <f t="shared" si="203"/>
        <v>43155</v>
      </c>
      <c r="AH247" s="42">
        <f t="shared" si="204"/>
        <v>65</v>
      </c>
      <c r="AI247" s="45">
        <f t="shared" si="205"/>
        <v>43155</v>
      </c>
      <c r="AJ247" s="30">
        <f t="shared" si="185"/>
        <v>43.449001301733361</v>
      </c>
      <c r="AK247" s="30">
        <f t="shared" si="186"/>
        <v>-21.224357228821052</v>
      </c>
      <c r="AL247" s="42"/>
      <c r="AM247" s="42"/>
    </row>
    <row r="248" spans="15:39" x14ac:dyDescent="0.25">
      <c r="O248" s="30">
        <f t="shared" si="200"/>
        <v>43.617644162318854</v>
      </c>
      <c r="P248" s="12">
        <f t="shared" si="201"/>
        <v>-3.0599112445964711</v>
      </c>
      <c r="Q248" s="30">
        <f t="shared" si="187"/>
        <v>-175.32000000000073</v>
      </c>
      <c r="R248" s="47">
        <f t="shared" si="188"/>
        <v>-43.472219797695651</v>
      </c>
      <c r="S248" s="47">
        <f t="shared" si="189"/>
        <v>-20.951285260802671</v>
      </c>
      <c r="T248" s="47">
        <f t="shared" si="190"/>
        <v>48.257540843050514</v>
      </c>
      <c r="U248" s="12">
        <f t="shared" si="202"/>
        <v>-0.4491007994866506</v>
      </c>
      <c r="V248" s="51">
        <f t="shared" si="191"/>
        <v>-0.4491007994866506</v>
      </c>
      <c r="W248" s="47">
        <f t="shared" si="192"/>
        <v>-0.4491007994866506</v>
      </c>
      <c r="X248" s="51">
        <f t="shared" si="193"/>
        <v>5.8340845076929355</v>
      </c>
      <c r="Y248" s="51">
        <f t="shared" si="194"/>
        <v>5.84</v>
      </c>
      <c r="Z248" s="47">
        <f t="shared" si="195"/>
        <v>43.472219797695644</v>
      </c>
      <c r="AA248" s="47">
        <f t="shared" si="196"/>
        <v>-20.951285260802671</v>
      </c>
      <c r="AB248" s="47">
        <f t="shared" si="197"/>
        <v>48.257540843050514</v>
      </c>
      <c r="AC248" s="51"/>
      <c r="AD248" s="12">
        <f t="shared" si="198"/>
        <v>0.4491007994866506</v>
      </c>
      <c r="AE248" s="30">
        <f t="shared" si="199"/>
        <v>25.73158038653613</v>
      </c>
      <c r="AF248" s="43">
        <f t="shared" si="206"/>
        <v>1.1172035204767345</v>
      </c>
      <c r="AG248" s="45">
        <f t="shared" si="203"/>
        <v>43155</v>
      </c>
      <c r="AH248" s="42">
        <f t="shared" si="204"/>
        <v>65</v>
      </c>
      <c r="AI248" s="45">
        <f t="shared" si="205"/>
        <v>43155</v>
      </c>
      <c r="AJ248" s="30">
        <f t="shared" si="185"/>
        <v>43.472219797695644</v>
      </c>
      <c r="AK248" s="30">
        <f t="shared" si="186"/>
        <v>-20.951285260802671</v>
      </c>
      <c r="AL248" s="42"/>
      <c r="AM248" s="42"/>
    </row>
    <row r="249" spans="15:39" x14ac:dyDescent="0.25">
      <c r="O249" s="30">
        <f t="shared" si="200"/>
        <v>43.617644162318854</v>
      </c>
      <c r="P249" s="12">
        <f t="shared" si="201"/>
        <v>-3.0661944299036508</v>
      </c>
      <c r="Q249" s="30">
        <f t="shared" si="187"/>
        <v>-175.68000000000072</v>
      </c>
      <c r="R249" s="47">
        <f t="shared" si="188"/>
        <v>-43.493722084856699</v>
      </c>
      <c r="S249" s="47">
        <f t="shared" si="189"/>
        <v>-20.678072797838357</v>
      </c>
      <c r="T249" s="47">
        <f t="shared" si="190"/>
        <v>48.158971702346946</v>
      </c>
      <c r="U249" s="12">
        <f t="shared" si="202"/>
        <v>-0.44379635341401014</v>
      </c>
      <c r="V249" s="51">
        <f t="shared" si="191"/>
        <v>-0.44379635341401014</v>
      </c>
      <c r="W249" s="47">
        <f t="shared" si="192"/>
        <v>-0.44379635341401014</v>
      </c>
      <c r="X249" s="51">
        <f t="shared" si="193"/>
        <v>5.8393889537655763</v>
      </c>
      <c r="Y249" s="51">
        <f t="shared" si="194"/>
        <v>5.84</v>
      </c>
      <c r="Z249" s="47">
        <f t="shared" si="195"/>
        <v>43.493722084856699</v>
      </c>
      <c r="AA249" s="47">
        <f t="shared" si="196"/>
        <v>-20.678072797838357</v>
      </c>
      <c r="AB249" s="47">
        <f t="shared" si="197"/>
        <v>48.158971702346946</v>
      </c>
      <c r="AC249" s="51"/>
      <c r="AD249" s="12">
        <f t="shared" si="198"/>
        <v>0.44379635341401014</v>
      </c>
      <c r="AE249" s="30">
        <f t="shared" si="199"/>
        <v>25.427658013919082</v>
      </c>
      <c r="AF249" s="43">
        <f t="shared" si="206"/>
        <v>1.1225079665493751</v>
      </c>
      <c r="AG249" s="45">
        <f t="shared" si="203"/>
        <v>43156</v>
      </c>
      <c r="AH249" s="42">
        <f t="shared" si="204"/>
        <v>66</v>
      </c>
      <c r="AI249" s="45">
        <f t="shared" si="205"/>
        <v>43156</v>
      </c>
      <c r="AJ249" s="30">
        <f t="shared" si="185"/>
        <v>43.493722084856699</v>
      </c>
      <c r="AK249" s="30">
        <f t="shared" si="186"/>
        <v>-20.678072797838357</v>
      </c>
      <c r="AL249" s="42"/>
      <c r="AM249" s="42"/>
    </row>
    <row r="250" spans="15:39" x14ac:dyDescent="0.25">
      <c r="O250" s="30">
        <f t="shared" si="200"/>
        <v>43.617644162318854</v>
      </c>
      <c r="P250" s="12">
        <f t="shared" si="201"/>
        <v>-3.0724776152108304</v>
      </c>
      <c r="Q250" s="30">
        <f t="shared" si="187"/>
        <v>-176.04000000000073</v>
      </c>
      <c r="R250" s="47">
        <f t="shared" si="188"/>
        <v>-43.513507314343016</v>
      </c>
      <c r="S250" s="47">
        <f t="shared" si="189"/>
        <v>-20.404730625888334</v>
      </c>
      <c r="T250" s="47">
        <f t="shared" si="190"/>
        <v>48.060153461162074</v>
      </c>
      <c r="U250" s="12">
        <f t="shared" si="202"/>
        <v>-0.43848302429350455</v>
      </c>
      <c r="V250" s="51">
        <f t="shared" si="191"/>
        <v>-0.43848302429350455</v>
      </c>
      <c r="W250" s="47">
        <f t="shared" si="192"/>
        <v>-0.43848302429350455</v>
      </c>
      <c r="X250" s="51">
        <f t="shared" si="193"/>
        <v>5.8447022828860815</v>
      </c>
      <c r="Y250" s="51">
        <f t="shared" si="194"/>
        <v>5.85</v>
      </c>
      <c r="Z250" s="47">
        <f t="shared" si="195"/>
        <v>43.513507314343016</v>
      </c>
      <c r="AA250" s="47">
        <f t="shared" si="196"/>
        <v>-20.404730625888334</v>
      </c>
      <c r="AB250" s="47">
        <f t="shared" si="197"/>
        <v>48.060153461162074</v>
      </c>
      <c r="AC250" s="51"/>
      <c r="AD250" s="12">
        <f t="shared" si="198"/>
        <v>0.43848302429350455</v>
      </c>
      <c r="AE250" s="30">
        <f t="shared" si="199"/>
        <v>25.123226680150157</v>
      </c>
      <c r="AF250" s="43">
        <f t="shared" si="206"/>
        <v>1.1278212956698808</v>
      </c>
      <c r="AG250" s="45">
        <f t="shared" si="203"/>
        <v>43156</v>
      </c>
      <c r="AH250" s="42">
        <f t="shared" si="204"/>
        <v>66</v>
      </c>
      <c r="AI250" s="45">
        <f t="shared" si="205"/>
        <v>43156</v>
      </c>
      <c r="AJ250" s="30">
        <f t="shared" si="185"/>
        <v>43.513507314343016</v>
      </c>
      <c r="AK250" s="30">
        <f t="shared" si="186"/>
        <v>-20.404730625888334</v>
      </c>
      <c r="AL250" s="42"/>
      <c r="AM250" s="42"/>
    </row>
    <row r="251" spans="15:39" x14ac:dyDescent="0.25">
      <c r="O251" s="30">
        <f t="shared" si="200"/>
        <v>43.617644162318854</v>
      </c>
      <c r="P251" s="12">
        <f t="shared" si="201"/>
        <v>-3.07876080051801</v>
      </c>
      <c r="Q251" s="30">
        <f t="shared" si="187"/>
        <v>-176.40000000000072</v>
      </c>
      <c r="R251" s="47">
        <f t="shared" si="188"/>
        <v>-43.531574705067619</v>
      </c>
      <c r="S251" s="47">
        <f t="shared" si="189"/>
        <v>-20.131269536033514</v>
      </c>
      <c r="T251" s="47">
        <f t="shared" si="190"/>
        <v>47.961088493020192</v>
      </c>
      <c r="U251" s="12">
        <f t="shared" si="202"/>
        <v>-0.43316073476623579</v>
      </c>
      <c r="V251" s="51">
        <f t="shared" si="191"/>
        <v>-0.43316073476623579</v>
      </c>
      <c r="W251" s="47">
        <f t="shared" si="192"/>
        <v>-0.43316073476623579</v>
      </c>
      <c r="X251" s="51">
        <f t="shared" si="193"/>
        <v>5.8500245724133508</v>
      </c>
      <c r="Y251" s="51">
        <f t="shared" si="194"/>
        <v>5.8599999999999994</v>
      </c>
      <c r="Z251" s="47">
        <f t="shared" si="195"/>
        <v>43.531574705067619</v>
      </c>
      <c r="AA251" s="47">
        <f t="shared" si="196"/>
        <v>-20.131269536033514</v>
      </c>
      <c r="AB251" s="47">
        <f t="shared" si="197"/>
        <v>47.961088493020192</v>
      </c>
      <c r="AC251" s="51"/>
      <c r="AD251" s="12">
        <f t="shared" si="198"/>
        <v>0.43316073476623579</v>
      </c>
      <c r="AE251" s="30">
        <f t="shared" si="199"/>
        <v>24.818281952890981</v>
      </c>
      <c r="AF251" s="43">
        <f t="shared" si="206"/>
        <v>1.1331435851971494</v>
      </c>
      <c r="AG251" s="45">
        <f t="shared" si="203"/>
        <v>43156</v>
      </c>
      <c r="AH251" s="42">
        <f t="shared" si="204"/>
        <v>66</v>
      </c>
      <c r="AI251" s="45">
        <f t="shared" si="205"/>
        <v>43156</v>
      </c>
      <c r="AJ251" s="30">
        <f t="shared" si="185"/>
        <v>43.531574705067619</v>
      </c>
      <c r="AK251" s="30">
        <f t="shared" si="186"/>
        <v>-20.131269536033514</v>
      </c>
      <c r="AL251" s="42"/>
      <c r="AM251" s="42"/>
    </row>
    <row r="252" spans="15:39" x14ac:dyDescent="0.25">
      <c r="O252" s="30">
        <f t="shared" si="200"/>
        <v>43.617644162318854</v>
      </c>
      <c r="P252" s="12">
        <f t="shared" si="201"/>
        <v>-3.0850439858251897</v>
      </c>
      <c r="Q252" s="30">
        <f t="shared" si="187"/>
        <v>-176.76000000000073</v>
      </c>
      <c r="R252" s="47">
        <f t="shared" si="188"/>
        <v>-43.547923543760859</v>
      </c>
      <c r="S252" s="47">
        <f t="shared" si="189"/>
        <v>-19.857700324049482</v>
      </c>
      <c r="T252" s="47">
        <f t="shared" si="190"/>
        <v>47.861779188962423</v>
      </c>
      <c r="U252" s="12">
        <f t="shared" si="202"/>
        <v>-0.42782940681932335</v>
      </c>
      <c r="V252" s="51">
        <f t="shared" si="191"/>
        <v>-0.42782940681932335</v>
      </c>
      <c r="W252" s="47">
        <f t="shared" si="192"/>
        <v>-0.42782940681932335</v>
      </c>
      <c r="X252" s="51">
        <f t="shared" si="193"/>
        <v>5.8553559003602631</v>
      </c>
      <c r="Y252" s="51">
        <f t="shared" si="194"/>
        <v>5.8599999999999994</v>
      </c>
      <c r="Z252" s="47">
        <f t="shared" si="195"/>
        <v>43.547923543760859</v>
      </c>
      <c r="AA252" s="47">
        <f t="shared" si="196"/>
        <v>-19.857700324049482</v>
      </c>
      <c r="AB252" s="47">
        <f t="shared" si="197"/>
        <v>47.861779188962423</v>
      </c>
      <c r="AC252" s="51"/>
      <c r="AD252" s="12">
        <f t="shared" si="198"/>
        <v>0.42782940681932335</v>
      </c>
      <c r="AE252" s="30">
        <f t="shared" si="199"/>
        <v>24.512819362332753</v>
      </c>
      <c r="AF252" s="43">
        <f t="shared" si="206"/>
        <v>1.1384749131440619</v>
      </c>
      <c r="AG252" s="45">
        <f t="shared" si="203"/>
        <v>43157</v>
      </c>
      <c r="AH252" s="42">
        <f t="shared" si="204"/>
        <v>67</v>
      </c>
      <c r="AI252" s="45">
        <f t="shared" si="205"/>
        <v>43157</v>
      </c>
      <c r="AJ252" s="30">
        <f t="shared" si="185"/>
        <v>43.547923543760859</v>
      </c>
      <c r="AK252" s="30">
        <f t="shared" si="186"/>
        <v>-19.857700324049482</v>
      </c>
      <c r="AL252" s="42"/>
      <c r="AM252" s="42"/>
    </row>
    <row r="253" spans="15:39" x14ac:dyDescent="0.25">
      <c r="O253" s="30">
        <f t="shared" si="200"/>
        <v>43.617644162318854</v>
      </c>
      <c r="P253" s="12">
        <f t="shared" si="201"/>
        <v>-3.0913271711323693</v>
      </c>
      <c r="Q253" s="30">
        <f t="shared" si="187"/>
        <v>-177.12000000000072</v>
      </c>
      <c r="R253" s="47">
        <f t="shared" si="188"/>
        <v>-43.562553184998585</v>
      </c>
      <c r="S253" s="47">
        <f t="shared" si="189"/>
        <v>-19.584033789980303</v>
      </c>
      <c r="T253" s="47">
        <f t="shared" si="190"/>
        <v>47.762227957696027</v>
      </c>
      <c r="U253" s="12">
        <f t="shared" si="202"/>
        <v>-0.42248896178027329</v>
      </c>
      <c r="V253" s="51">
        <f t="shared" si="191"/>
        <v>-0.42248896178027329</v>
      </c>
      <c r="W253" s="47">
        <f t="shared" si="192"/>
        <v>-0.42248896178027329</v>
      </c>
      <c r="X253" s="51">
        <f t="shared" si="193"/>
        <v>5.8606963453993126</v>
      </c>
      <c r="Y253" s="51">
        <f t="shared" si="194"/>
        <v>5.87</v>
      </c>
      <c r="Z253" s="47">
        <f t="shared" si="195"/>
        <v>43.562553184998578</v>
      </c>
      <c r="AA253" s="47">
        <f t="shared" si="196"/>
        <v>-19.5840337899803</v>
      </c>
      <c r="AB253" s="47">
        <f t="shared" si="197"/>
        <v>47.762227957696027</v>
      </c>
      <c r="AC253" s="51"/>
      <c r="AD253" s="12">
        <f t="shared" si="198"/>
        <v>0.42248896178027329</v>
      </c>
      <c r="AE253" s="30">
        <f t="shared" si="199"/>
        <v>24.206834400873603</v>
      </c>
      <c r="AF253" s="43">
        <f t="shared" si="206"/>
        <v>1.1438153581831121</v>
      </c>
      <c r="AG253" s="45">
        <f t="shared" si="203"/>
        <v>43157</v>
      </c>
      <c r="AH253" s="42">
        <f t="shared" si="204"/>
        <v>67</v>
      </c>
      <c r="AI253" s="45">
        <f t="shared" si="205"/>
        <v>43157</v>
      </c>
      <c r="AJ253" s="30">
        <f t="shared" si="185"/>
        <v>43.562553184998578</v>
      </c>
      <c r="AK253" s="30">
        <f t="shared" si="186"/>
        <v>-19.5840337899803</v>
      </c>
      <c r="AL253" s="42"/>
      <c r="AM253" s="42"/>
    </row>
    <row r="254" spans="15:39" x14ac:dyDescent="0.25">
      <c r="O254" s="30">
        <f t="shared" si="200"/>
        <v>43.617644162318854</v>
      </c>
      <c r="P254" s="12">
        <f t="shared" si="201"/>
        <v>-3.097610356439549</v>
      </c>
      <c r="Q254" s="30">
        <f t="shared" si="187"/>
        <v>-177.48000000000073</v>
      </c>
      <c r="R254" s="47">
        <f t="shared" si="188"/>
        <v>-43.575463051227601</v>
      </c>
      <c r="S254" s="47">
        <f t="shared" si="189"/>
        <v>-19.310280737712148</v>
      </c>
      <c r="T254" s="47">
        <f t="shared" si="190"/>
        <v>47.662437225745798</v>
      </c>
      <c r="U254" s="12">
        <f t="shared" si="202"/>
        <v>-0.41713932031133588</v>
      </c>
      <c r="V254" s="51">
        <f t="shared" si="191"/>
        <v>-0.41713932031133588</v>
      </c>
      <c r="W254" s="47">
        <f t="shared" si="192"/>
        <v>-0.41713932031133588</v>
      </c>
      <c r="X254" s="51">
        <f t="shared" si="193"/>
        <v>5.86604598686825</v>
      </c>
      <c r="Y254" s="51">
        <f t="shared" si="194"/>
        <v>5.87</v>
      </c>
      <c r="Z254" s="47">
        <f t="shared" si="195"/>
        <v>43.575463051227601</v>
      </c>
      <c r="AA254" s="47">
        <f t="shared" si="196"/>
        <v>-19.310280737712148</v>
      </c>
      <c r="AB254" s="47">
        <f t="shared" si="197"/>
        <v>47.662437225745798</v>
      </c>
      <c r="AC254" s="51"/>
      <c r="AD254" s="12">
        <f t="shared" si="198"/>
        <v>0.41713932031133588</v>
      </c>
      <c r="AE254" s="30">
        <f t="shared" si="199"/>
        <v>23.900322522795321</v>
      </c>
      <c r="AF254" s="43">
        <f t="shared" si="206"/>
        <v>1.1491649996520494</v>
      </c>
      <c r="AG254" s="45">
        <f t="shared" si="203"/>
        <v>43157</v>
      </c>
      <c r="AH254" s="42">
        <f t="shared" si="204"/>
        <v>67</v>
      </c>
      <c r="AI254" s="45">
        <f t="shared" si="205"/>
        <v>43157</v>
      </c>
      <c r="AJ254" s="30">
        <f t="shared" si="185"/>
        <v>43.575463051227601</v>
      </c>
      <c r="AK254" s="30">
        <f t="shared" si="186"/>
        <v>-19.310280737712148</v>
      </c>
      <c r="AL254" s="42"/>
      <c r="AM254" s="42"/>
    </row>
    <row r="255" spans="15:39" x14ac:dyDescent="0.25">
      <c r="O255" s="30">
        <f t="shared" si="200"/>
        <v>43.617644162318854</v>
      </c>
      <c r="P255" s="12">
        <f t="shared" si="201"/>
        <v>-3.1038935417467286</v>
      </c>
      <c r="Q255" s="30">
        <f t="shared" si="187"/>
        <v>-177.84000000000077</v>
      </c>
      <c r="R255" s="47">
        <f t="shared" si="188"/>
        <v>-43.586652632788507</v>
      </c>
      <c r="S255" s="47">
        <f t="shared" si="189"/>
        <v>-19.036451974546782</v>
      </c>
      <c r="T255" s="47">
        <f t="shared" si="190"/>
        <v>47.562409437607293</v>
      </c>
      <c r="U255" s="12">
        <f t="shared" si="202"/>
        <v>-0.41178040240385494</v>
      </c>
      <c r="V255" s="51">
        <f t="shared" si="191"/>
        <v>-0.41178040240385494</v>
      </c>
      <c r="W255" s="47">
        <f t="shared" si="192"/>
        <v>-0.41178040240385494</v>
      </c>
      <c r="X255" s="51">
        <f t="shared" si="193"/>
        <v>5.8714049047757317</v>
      </c>
      <c r="Y255" s="51">
        <f t="shared" si="194"/>
        <v>5.88</v>
      </c>
      <c r="Z255" s="47">
        <f t="shared" si="195"/>
        <v>43.586652632788507</v>
      </c>
      <c r="AA255" s="47">
        <f t="shared" si="196"/>
        <v>-19.036451974546782</v>
      </c>
      <c r="AB255" s="47">
        <f t="shared" si="197"/>
        <v>47.562409437607293</v>
      </c>
      <c r="AC255" s="51"/>
      <c r="AD255" s="12">
        <f t="shared" si="198"/>
        <v>0.41178040240385494</v>
      </c>
      <c r="AE255" s="30">
        <f t="shared" si="199"/>
        <v>23.593279143939586</v>
      </c>
      <c r="AF255" s="43">
        <f t="shared" si="206"/>
        <v>1.1545239175595303</v>
      </c>
      <c r="AG255" s="45">
        <f t="shared" si="203"/>
        <v>43158</v>
      </c>
      <c r="AH255" s="42">
        <f t="shared" si="204"/>
        <v>68</v>
      </c>
      <c r="AI255" s="45">
        <f t="shared" si="205"/>
        <v>43158</v>
      </c>
      <c r="AJ255" s="30">
        <f t="shared" si="185"/>
        <v>43.586652632788507</v>
      </c>
      <c r="AK255" s="30">
        <f t="shared" si="186"/>
        <v>-19.036451974546782</v>
      </c>
      <c r="AL255" s="42"/>
      <c r="AM255" s="42"/>
    </row>
    <row r="256" spans="15:39" x14ac:dyDescent="0.25">
      <c r="O256" s="30">
        <f t="shared" si="200"/>
        <v>43.617644162318854</v>
      </c>
      <c r="P256" s="12">
        <f t="shared" si="201"/>
        <v>-3.1101767270539082</v>
      </c>
      <c r="Q256" s="30">
        <f t="shared" si="187"/>
        <v>-178.20000000000076</v>
      </c>
      <c r="R256" s="47">
        <f t="shared" si="188"/>
        <v>-43.596121487935761</v>
      </c>
      <c r="S256" s="47">
        <f t="shared" si="189"/>
        <v>-18.762558310774907</v>
      </c>
      <c r="T256" s="47">
        <f t="shared" si="190"/>
        <v>47.462147055902165</v>
      </c>
      <c r="U256" s="12">
        <f t="shared" si="202"/>
        <v>-0.4064121273726094</v>
      </c>
      <c r="V256" s="51">
        <f t="shared" si="191"/>
        <v>-0.4064121273726094</v>
      </c>
      <c r="W256" s="47">
        <f t="shared" si="192"/>
        <v>-0.4064121273726094</v>
      </c>
      <c r="X256" s="51">
        <f t="shared" si="193"/>
        <v>5.8767731798069764</v>
      </c>
      <c r="Y256" s="51">
        <f t="shared" si="194"/>
        <v>5.88</v>
      </c>
      <c r="Z256" s="47">
        <f t="shared" si="195"/>
        <v>43.596121487935761</v>
      </c>
      <c r="AA256" s="47">
        <f t="shared" si="196"/>
        <v>-18.762558310774903</v>
      </c>
      <c r="AB256" s="47">
        <f t="shared" si="197"/>
        <v>47.462147055902165</v>
      </c>
      <c r="AC256" s="51"/>
      <c r="AD256" s="12">
        <f t="shared" si="198"/>
        <v>0.4064121273726094</v>
      </c>
      <c r="AE256" s="30">
        <f t="shared" si="199"/>
        <v>23.285699641383758</v>
      </c>
      <c r="AF256" s="43">
        <f t="shared" si="206"/>
        <v>1.1598921925907759</v>
      </c>
      <c r="AG256" s="45">
        <f t="shared" si="203"/>
        <v>43158</v>
      </c>
      <c r="AH256" s="42">
        <f t="shared" si="204"/>
        <v>68</v>
      </c>
      <c r="AI256" s="45">
        <f t="shared" si="205"/>
        <v>43158</v>
      </c>
      <c r="AJ256" s="30">
        <f t="shared" si="185"/>
        <v>43.596121487935761</v>
      </c>
      <c r="AK256" s="30">
        <f t="shared" si="186"/>
        <v>-18.762558310774903</v>
      </c>
      <c r="AL256" s="42"/>
      <c r="AM256" s="42"/>
    </row>
    <row r="257" spans="15:39" x14ac:dyDescent="0.25">
      <c r="O257" s="30">
        <f t="shared" si="200"/>
        <v>43.617644162318854</v>
      </c>
      <c r="P257" s="12">
        <f t="shared" si="201"/>
        <v>-3.1164599123610879</v>
      </c>
      <c r="Q257" s="30">
        <f t="shared" si="187"/>
        <v>-178.56000000000077</v>
      </c>
      <c r="R257" s="47">
        <f t="shared" si="188"/>
        <v>-43.603869242855197</v>
      </c>
      <c r="S257" s="47">
        <f t="shared" si="189"/>
        <v>-18.488610559249381</v>
      </c>
      <c r="T257" s="47">
        <f t="shared" si="190"/>
        <v>47.361652561535493</v>
      </c>
      <c r="U257" s="12">
        <f t="shared" si="202"/>
        <v>-0.40103441385014849</v>
      </c>
      <c r="V257" s="51">
        <f t="shared" si="191"/>
        <v>-0.40103441385014849</v>
      </c>
      <c r="W257" s="47">
        <f t="shared" si="192"/>
        <v>-0.40103441385014849</v>
      </c>
      <c r="X257" s="51">
        <f t="shared" si="193"/>
        <v>5.8821508933294382</v>
      </c>
      <c r="Y257" s="51">
        <f t="shared" si="194"/>
        <v>5.89</v>
      </c>
      <c r="Z257" s="47">
        <f t="shared" si="195"/>
        <v>43.603869242855204</v>
      </c>
      <c r="AA257" s="47">
        <f t="shared" si="196"/>
        <v>-18.488610559249381</v>
      </c>
      <c r="AB257" s="47">
        <f t="shared" si="197"/>
        <v>47.361652561535493</v>
      </c>
      <c r="AC257" s="51"/>
      <c r="AD257" s="12">
        <f t="shared" si="198"/>
        <v>0.40103441385014849</v>
      </c>
      <c r="AE257" s="30">
        <f t="shared" si="199"/>
        <v>22.977579353116319</v>
      </c>
      <c r="AF257" s="43">
        <f t="shared" si="206"/>
        <v>1.1652699061132368</v>
      </c>
      <c r="AG257" s="45">
        <f t="shared" si="203"/>
        <v>43158</v>
      </c>
      <c r="AH257" s="42">
        <f t="shared" si="204"/>
        <v>68</v>
      </c>
      <c r="AI257" s="45">
        <f t="shared" si="205"/>
        <v>43158</v>
      </c>
      <c r="AJ257" s="30">
        <f t="shared" si="185"/>
        <v>43.603869242855204</v>
      </c>
      <c r="AK257" s="30">
        <f t="shared" si="186"/>
        <v>-18.488610559249381</v>
      </c>
      <c r="AL257" s="42"/>
      <c r="AM257" s="42"/>
    </row>
    <row r="258" spans="15:39" x14ac:dyDescent="0.25">
      <c r="O258" s="30">
        <f t="shared" si="200"/>
        <v>43.617644162318854</v>
      </c>
      <c r="P258" s="12">
        <f t="shared" si="201"/>
        <v>-3.1227430976682675</v>
      </c>
      <c r="Q258" s="30">
        <f t="shared" si="187"/>
        <v>-178.92000000000075</v>
      </c>
      <c r="R258" s="47">
        <f t="shared" si="188"/>
        <v>-43.609895591678708</v>
      </c>
      <c r="S258" s="47">
        <f t="shared" si="189"/>
        <v>-18.214619534958366</v>
      </c>
      <c r="T258" s="47">
        <f t="shared" si="190"/>
        <v>47.260928453855044</v>
      </c>
      <c r="U258" s="12">
        <f t="shared" si="202"/>
        <v>-0.3956471797811239</v>
      </c>
      <c r="V258" s="51">
        <f t="shared" si="191"/>
        <v>-0.3956471797811239</v>
      </c>
      <c r="W258" s="47">
        <f t="shared" si="192"/>
        <v>-0.3956471797811239</v>
      </c>
      <c r="X258" s="51">
        <f t="shared" si="193"/>
        <v>5.8875381273984626</v>
      </c>
      <c r="Y258" s="51">
        <f t="shared" si="194"/>
        <v>5.89</v>
      </c>
      <c r="Z258" s="47">
        <f t="shared" si="195"/>
        <v>43.609895591678708</v>
      </c>
      <c r="AA258" s="47">
        <f t="shared" si="196"/>
        <v>-18.21461953495837</v>
      </c>
      <c r="AB258" s="47">
        <f t="shared" si="197"/>
        <v>47.260928453855044</v>
      </c>
      <c r="AC258" s="51"/>
      <c r="AD258" s="12">
        <f t="shared" si="198"/>
        <v>0.3956471797811239</v>
      </c>
      <c r="AE258" s="30">
        <f t="shared" si="199"/>
        <v>22.668913577712118</v>
      </c>
      <c r="AF258" s="43">
        <f t="shared" si="206"/>
        <v>1.1706571401822614</v>
      </c>
      <c r="AG258" s="45">
        <f t="shared" si="203"/>
        <v>43159</v>
      </c>
      <c r="AH258" s="42">
        <f t="shared" si="204"/>
        <v>69</v>
      </c>
      <c r="AI258" s="45">
        <f t="shared" si="205"/>
        <v>43159</v>
      </c>
      <c r="AJ258" s="30">
        <f t="shared" si="185"/>
        <v>43.609895591678708</v>
      </c>
      <c r="AK258" s="30">
        <f t="shared" si="186"/>
        <v>-18.21461953495837</v>
      </c>
      <c r="AL258" s="42"/>
      <c r="AM258" s="42"/>
    </row>
    <row r="259" spans="15:39" x14ac:dyDescent="0.25">
      <c r="O259" s="30">
        <f t="shared" si="200"/>
        <v>43.617644162318854</v>
      </c>
      <c r="P259" s="12">
        <f t="shared" si="201"/>
        <v>-3.1290262829754472</v>
      </c>
      <c r="Q259" s="30">
        <f t="shared" si="187"/>
        <v>-179.28000000000077</v>
      </c>
      <c r="R259" s="47">
        <f t="shared" si="188"/>
        <v>-43.614200296496364</v>
      </c>
      <c r="S259" s="47">
        <f t="shared" si="189"/>
        <v>-17.940596054598352</v>
      </c>
      <c r="T259" s="47">
        <f t="shared" si="190"/>
        <v>47.159977250812723</v>
      </c>
      <c r="U259" s="12">
        <f t="shared" si="202"/>
        <v>-0.39025034241661827</v>
      </c>
      <c r="V259" s="51">
        <f t="shared" si="191"/>
        <v>-0.39025034241661827</v>
      </c>
      <c r="W259" s="47">
        <f t="shared" si="192"/>
        <v>-0.39025034241661827</v>
      </c>
      <c r="X259" s="51">
        <f t="shared" si="193"/>
        <v>5.8929349647629676</v>
      </c>
      <c r="Y259" s="51">
        <f t="shared" si="194"/>
        <v>5.8999999999999995</v>
      </c>
      <c r="Z259" s="47">
        <f t="shared" si="195"/>
        <v>43.614200296496364</v>
      </c>
      <c r="AA259" s="47">
        <f t="shared" si="196"/>
        <v>-17.940596054598355</v>
      </c>
      <c r="AB259" s="47">
        <f t="shared" si="197"/>
        <v>47.159977250812723</v>
      </c>
      <c r="AC259" s="51"/>
      <c r="AD259" s="12">
        <f t="shared" si="198"/>
        <v>0.39025034241661827</v>
      </c>
      <c r="AE259" s="30">
        <f t="shared" si="199"/>
        <v>22.359697574007438</v>
      </c>
      <c r="AF259" s="43">
        <f t="shared" si="206"/>
        <v>1.1760539775467671</v>
      </c>
      <c r="AG259" s="45">
        <f t="shared" si="203"/>
        <v>43159</v>
      </c>
      <c r="AH259" s="42">
        <f t="shared" si="204"/>
        <v>69</v>
      </c>
      <c r="AI259" s="45">
        <f t="shared" si="205"/>
        <v>43159</v>
      </c>
      <c r="AJ259" s="30">
        <f t="shared" si="185"/>
        <v>43.614200296496364</v>
      </c>
      <c r="AK259" s="30">
        <f t="shared" si="186"/>
        <v>-17.940596054598355</v>
      </c>
      <c r="AL259" s="42"/>
      <c r="AM259" s="42"/>
    </row>
    <row r="260" spans="15:39" x14ac:dyDescent="0.25">
      <c r="O260" s="30">
        <f t="shared" si="200"/>
        <v>43.617644162318854</v>
      </c>
      <c r="P260" s="12">
        <f t="shared" si="201"/>
        <v>-3.1353094682826268</v>
      </c>
      <c r="Q260" s="30">
        <f t="shared" si="187"/>
        <v>-179.64000000000075</v>
      </c>
      <c r="R260" s="47">
        <f t="shared" si="188"/>
        <v>-43.616783187365776</v>
      </c>
      <c r="S260" s="47">
        <f t="shared" si="189"/>
        <v>-17.666550936147139</v>
      </c>
      <c r="T260" s="47">
        <f t="shared" si="190"/>
        <v>47.058801489127994</v>
      </c>
      <c r="U260" s="12">
        <f t="shared" si="202"/>
        <v>-0.38484381830847436</v>
      </c>
      <c r="V260" s="51">
        <f t="shared" si="191"/>
        <v>-0.38484381830847436</v>
      </c>
      <c r="W260" s="47">
        <f t="shared" si="192"/>
        <v>-0.38484381830847436</v>
      </c>
      <c r="X260" s="51">
        <f t="shared" si="193"/>
        <v>5.8983414888711119</v>
      </c>
      <c r="Y260" s="51">
        <f t="shared" si="194"/>
        <v>5.8999999999999995</v>
      </c>
      <c r="Z260" s="47">
        <f t="shared" si="195"/>
        <v>43.616783187365776</v>
      </c>
      <c r="AA260" s="47">
        <f t="shared" si="196"/>
        <v>-17.666550936147139</v>
      </c>
      <c r="AB260" s="47">
        <f t="shared" si="197"/>
        <v>47.058801489127994</v>
      </c>
      <c r="AC260" s="51"/>
      <c r="AD260" s="12">
        <f t="shared" si="198"/>
        <v>0.38484381830847436</v>
      </c>
      <c r="AE260" s="30">
        <f t="shared" si="199"/>
        <v>22.049926560775063</v>
      </c>
      <c r="AF260" s="43">
        <f t="shared" si="206"/>
        <v>1.1814605016549109</v>
      </c>
      <c r="AG260" s="45">
        <f t="shared" si="203"/>
        <v>43159</v>
      </c>
      <c r="AH260" s="42">
        <f t="shared" si="204"/>
        <v>69</v>
      </c>
      <c r="AI260" s="45">
        <f t="shared" si="205"/>
        <v>43159</v>
      </c>
      <c r="AJ260" s="30">
        <f t="shared" si="185"/>
        <v>43.616783187365776</v>
      </c>
      <c r="AK260" s="30">
        <f t="shared" si="186"/>
        <v>-17.666550936147139</v>
      </c>
      <c r="AL260" s="42"/>
      <c r="AM260" s="42"/>
    </row>
    <row r="261" spans="15:39" x14ac:dyDescent="0.25">
      <c r="O261" s="30">
        <f t="shared" si="200"/>
        <v>43.617644162318854</v>
      </c>
      <c r="P261" s="12">
        <f t="shared" si="201"/>
        <v>-3.1415926535898064</v>
      </c>
      <c r="Q261" s="30">
        <f t="shared" si="187"/>
        <v>-180.00000000000077</v>
      </c>
      <c r="R261" s="47">
        <f t="shared" si="188"/>
        <v>-43.617644162318854</v>
      </c>
      <c r="S261" s="47">
        <f t="shared" si="189"/>
        <v>-17.392494998436767</v>
      </c>
      <c r="T261" s="47">
        <f t="shared" si="190"/>
        <v>46.957403724453464</v>
      </c>
      <c r="U261" s="12">
        <f t="shared" si="202"/>
        <v>-0.37942752330362473</v>
      </c>
      <c r="V261" s="51">
        <f t="shared" si="191"/>
        <v>-0.37942752330362473</v>
      </c>
      <c r="W261" s="47">
        <f t="shared" si="192"/>
        <v>-0.37942752330362473</v>
      </c>
      <c r="X261" s="51">
        <f t="shared" si="193"/>
        <v>5.9037577838759612</v>
      </c>
      <c r="Y261" s="51">
        <f t="shared" si="194"/>
        <v>5.91</v>
      </c>
      <c r="Z261" s="47">
        <f t="shared" si="195"/>
        <v>43.617644162318854</v>
      </c>
      <c r="AA261" s="47">
        <f t="shared" si="196"/>
        <v>-17.392494998436764</v>
      </c>
      <c r="AB261" s="47">
        <f t="shared" si="197"/>
        <v>46.957403724453464</v>
      </c>
      <c r="AC261" s="51"/>
      <c r="AD261" s="12">
        <f t="shared" si="198"/>
        <v>0.37942752330362473</v>
      </c>
      <c r="AE261" s="30">
        <f t="shared" si="199"/>
        <v>21.739595716399389</v>
      </c>
      <c r="AF261" s="43">
        <f t="shared" si="206"/>
        <v>1.1868767966597606</v>
      </c>
      <c r="AG261" s="45">
        <f t="shared" si="203"/>
        <v>43159</v>
      </c>
      <c r="AH261" s="42">
        <f t="shared" si="204"/>
        <v>69</v>
      </c>
      <c r="AI261" s="45">
        <f t="shared" si="205"/>
        <v>43159</v>
      </c>
      <c r="AJ261" s="30">
        <f t="shared" si="185"/>
        <v>43.617644162318854</v>
      </c>
      <c r="AK261" s="30">
        <f t="shared" si="186"/>
        <v>-17.392494998436764</v>
      </c>
      <c r="AL261" s="42"/>
      <c r="AM261" s="42"/>
    </row>
    <row r="262" spans="15:39" x14ac:dyDescent="0.25">
      <c r="O262" s="30">
        <f t="shared" si="200"/>
        <v>43.617644162318854</v>
      </c>
      <c r="P262" s="12">
        <f t="shared" si="201"/>
        <v>-3.1478758388969861</v>
      </c>
      <c r="Q262" s="30">
        <f t="shared" si="187"/>
        <v>-180.36000000000075</v>
      </c>
      <c r="R262" s="47">
        <f t="shared" si="188"/>
        <v>-43.616783187365769</v>
      </c>
      <c r="S262" s="47">
        <f t="shared" si="189"/>
        <v>-17.118439060726395</v>
      </c>
      <c r="T262" s="47">
        <f t="shared" si="190"/>
        <v>46.855786531542464</v>
      </c>
      <c r="U262" s="12">
        <f t="shared" si="202"/>
        <v>-0.3740013725384258</v>
      </c>
      <c r="V262" s="51">
        <f t="shared" si="191"/>
        <v>-0.3740013725384258</v>
      </c>
      <c r="W262" s="47">
        <f t="shared" si="192"/>
        <v>-0.3740013725384258</v>
      </c>
      <c r="X262" s="51">
        <f t="shared" si="193"/>
        <v>5.9091839346411605</v>
      </c>
      <c r="Y262" s="51">
        <f t="shared" si="194"/>
        <v>5.91</v>
      </c>
      <c r="Z262" s="47">
        <f t="shared" si="195"/>
        <v>43.616783187365769</v>
      </c>
      <c r="AA262" s="47">
        <f t="shared" si="196"/>
        <v>-17.118439060726391</v>
      </c>
      <c r="AB262" s="47">
        <f t="shared" si="197"/>
        <v>46.855786531542464</v>
      </c>
      <c r="AC262" s="51"/>
      <c r="AD262" s="12">
        <f t="shared" si="198"/>
        <v>0.3740013725384258</v>
      </c>
      <c r="AE262" s="30">
        <f t="shared" si="199"/>
        <v>21.428700178551807</v>
      </c>
      <c r="AF262" s="43">
        <f t="shared" si="206"/>
        <v>1.1923029474249596</v>
      </c>
      <c r="AG262" s="45">
        <f t="shared" si="203"/>
        <v>43160</v>
      </c>
      <c r="AH262" s="42">
        <f t="shared" si="204"/>
        <v>70</v>
      </c>
      <c r="AI262" s="45">
        <f t="shared" si="205"/>
        <v>43160</v>
      </c>
      <c r="AJ262" s="30">
        <f t="shared" si="185"/>
        <v>43.616783187365769</v>
      </c>
      <c r="AK262" s="30">
        <f t="shared" si="186"/>
        <v>-17.118439060726391</v>
      </c>
      <c r="AL262" s="42"/>
      <c r="AM262" s="42"/>
    </row>
    <row r="263" spans="15:39" x14ac:dyDescent="0.25">
      <c r="O263" s="30">
        <f t="shared" si="200"/>
        <v>43.617644162318854</v>
      </c>
      <c r="P263" s="12">
        <f t="shared" si="201"/>
        <v>-3.1541590242041657</v>
      </c>
      <c r="Q263" s="30">
        <f t="shared" si="187"/>
        <v>-180.72000000000077</v>
      </c>
      <c r="R263" s="47">
        <f t="shared" si="188"/>
        <v>-43.61420029649635</v>
      </c>
      <c r="S263" s="47">
        <f t="shared" si="189"/>
        <v>-16.844393942275182</v>
      </c>
      <c r="T263" s="47">
        <f t="shared" si="190"/>
        <v>46.753952504418905</v>
      </c>
      <c r="U263" s="12">
        <f t="shared" si="202"/>
        <v>-0.36856528043299652</v>
      </c>
      <c r="V263" s="51">
        <f t="shared" si="191"/>
        <v>-0.36856528043299652</v>
      </c>
      <c r="W263" s="47">
        <f t="shared" si="192"/>
        <v>-0.36856528043299652</v>
      </c>
      <c r="X263" s="51">
        <f t="shared" si="193"/>
        <v>5.91462002674659</v>
      </c>
      <c r="Y263" s="51">
        <f t="shared" si="194"/>
        <v>5.92</v>
      </c>
      <c r="Z263" s="47">
        <f t="shared" si="195"/>
        <v>43.614200296496342</v>
      </c>
      <c r="AA263" s="47">
        <f t="shared" si="196"/>
        <v>-16.844393942275182</v>
      </c>
      <c r="AB263" s="47">
        <f t="shared" si="197"/>
        <v>46.753952504418905</v>
      </c>
      <c r="AC263" s="51"/>
      <c r="AD263" s="12">
        <f t="shared" si="198"/>
        <v>0.36856528043299652</v>
      </c>
      <c r="AE263" s="30">
        <f t="shared" si="199"/>
        <v>21.117235043866323</v>
      </c>
      <c r="AF263" s="43">
        <f t="shared" si="206"/>
        <v>1.1977390395303886</v>
      </c>
      <c r="AG263" s="45">
        <f t="shared" si="203"/>
        <v>43160</v>
      </c>
      <c r="AH263" s="42">
        <f t="shared" si="204"/>
        <v>70</v>
      </c>
      <c r="AI263" s="45">
        <f t="shared" si="205"/>
        <v>43160</v>
      </c>
      <c r="AJ263" s="30">
        <f t="shared" si="185"/>
        <v>43.614200296496342</v>
      </c>
      <c r="AK263" s="30">
        <f t="shared" si="186"/>
        <v>-16.844393942275182</v>
      </c>
      <c r="AL263" s="42"/>
      <c r="AM263" s="42"/>
    </row>
    <row r="264" spans="15:39" x14ac:dyDescent="0.25">
      <c r="O264" s="30">
        <f t="shared" si="200"/>
        <v>43.617644162318854</v>
      </c>
      <c r="P264" s="12">
        <f t="shared" si="201"/>
        <v>-3.1604422095113454</v>
      </c>
      <c r="Q264" s="30">
        <f t="shared" si="187"/>
        <v>-181.08000000000075</v>
      </c>
      <c r="R264" s="47">
        <f t="shared" si="188"/>
        <v>-43.609895591678686</v>
      </c>
      <c r="S264" s="47">
        <f t="shared" si="189"/>
        <v>-16.570370461915168</v>
      </c>
      <c r="T264" s="47">
        <f t="shared" si="190"/>
        <v>46.65190425654913</v>
      </c>
      <c r="U264" s="12">
        <f t="shared" si="202"/>
        <v>-0.36311916068556599</v>
      </c>
      <c r="V264" s="51">
        <f t="shared" si="191"/>
        <v>-0.36311916068556599</v>
      </c>
      <c r="W264" s="47">
        <f t="shared" si="192"/>
        <v>-0.36311916068556599</v>
      </c>
      <c r="X264" s="51">
        <f t="shared" si="193"/>
        <v>5.9200661464940199</v>
      </c>
      <c r="Y264" s="51">
        <f t="shared" si="194"/>
        <v>5.93</v>
      </c>
      <c r="Z264" s="47">
        <f t="shared" si="195"/>
        <v>43.609895591678686</v>
      </c>
      <c r="AA264" s="47">
        <f t="shared" si="196"/>
        <v>-16.570370461915168</v>
      </c>
      <c r="AB264" s="47">
        <f t="shared" si="197"/>
        <v>46.65190425654913</v>
      </c>
      <c r="AC264" s="51"/>
      <c r="AD264" s="12">
        <f t="shared" si="198"/>
        <v>0.36311916068556599</v>
      </c>
      <c r="AE264" s="30">
        <f t="shared" si="199"/>
        <v>20.805195367615699</v>
      </c>
      <c r="AF264" s="43">
        <f t="shared" si="206"/>
        <v>1.2031851592778193</v>
      </c>
      <c r="AG264" s="45">
        <f t="shared" si="203"/>
        <v>43160</v>
      </c>
      <c r="AH264" s="42">
        <f t="shared" si="204"/>
        <v>70</v>
      </c>
      <c r="AI264" s="45">
        <f t="shared" si="205"/>
        <v>43160</v>
      </c>
      <c r="AJ264" s="30">
        <f t="shared" si="185"/>
        <v>43.609895591678686</v>
      </c>
      <c r="AK264" s="30">
        <f t="shared" si="186"/>
        <v>-16.570370461915168</v>
      </c>
      <c r="AL264" s="42"/>
      <c r="AM264" s="42"/>
    </row>
    <row r="265" spans="15:39" x14ac:dyDescent="0.25">
      <c r="O265" s="30">
        <f t="shared" si="200"/>
        <v>43.617644162318854</v>
      </c>
      <c r="P265" s="12">
        <f t="shared" si="201"/>
        <v>-3.166725394818525</v>
      </c>
      <c r="Q265" s="30">
        <f t="shared" si="187"/>
        <v>-181.44000000000077</v>
      </c>
      <c r="R265" s="47">
        <f t="shared" si="188"/>
        <v>-43.603869242855168</v>
      </c>
      <c r="S265" s="47">
        <f t="shared" si="189"/>
        <v>-16.296379437624154</v>
      </c>
      <c r="T265" s="47">
        <f t="shared" si="190"/>
        <v>46.549644421016048</v>
      </c>
      <c r="U265" s="12">
        <f t="shared" si="202"/>
        <v>-0.35766292626683016</v>
      </c>
      <c r="V265" s="51">
        <f t="shared" si="191"/>
        <v>-0.35766292626683016</v>
      </c>
      <c r="W265" s="47">
        <f t="shared" si="192"/>
        <v>-0.35766292626683016</v>
      </c>
      <c r="X265" s="51">
        <f t="shared" si="193"/>
        <v>5.9255223809127564</v>
      </c>
      <c r="Y265" s="51">
        <f t="shared" si="194"/>
        <v>5.93</v>
      </c>
      <c r="Z265" s="47">
        <f t="shared" si="195"/>
        <v>43.603869242855168</v>
      </c>
      <c r="AA265" s="47">
        <f t="shared" si="196"/>
        <v>-16.296379437624154</v>
      </c>
      <c r="AB265" s="47">
        <f t="shared" si="197"/>
        <v>46.549644421016048</v>
      </c>
      <c r="AC265" s="51"/>
      <c r="AD265" s="12">
        <f t="shared" si="198"/>
        <v>0.35766292626683016</v>
      </c>
      <c r="AE265" s="30">
        <f t="shared" si="199"/>
        <v>20.492576163388119</v>
      </c>
      <c r="AF265" s="43">
        <f t="shared" si="206"/>
        <v>1.208641393696555</v>
      </c>
      <c r="AG265" s="45">
        <f t="shared" si="203"/>
        <v>43161</v>
      </c>
      <c r="AH265" s="42">
        <f t="shared" si="204"/>
        <v>71</v>
      </c>
      <c r="AI265" s="45">
        <f t="shared" si="205"/>
        <v>43161</v>
      </c>
      <c r="AJ265" s="30">
        <f t="shared" si="185"/>
        <v>43.603869242855168</v>
      </c>
      <c r="AK265" s="30">
        <f t="shared" si="186"/>
        <v>-16.296379437624154</v>
      </c>
      <c r="AL265" s="42"/>
      <c r="AM265" s="42"/>
    </row>
    <row r="266" spans="15:39" x14ac:dyDescent="0.25">
      <c r="O266" s="30">
        <f t="shared" si="200"/>
        <v>43.617644162318854</v>
      </c>
      <c r="P266" s="12">
        <f t="shared" si="201"/>
        <v>-3.1730085801257046</v>
      </c>
      <c r="Q266" s="30">
        <f t="shared" si="187"/>
        <v>-181.80000000000078</v>
      </c>
      <c r="R266" s="47">
        <f t="shared" si="188"/>
        <v>-43.596121487935733</v>
      </c>
      <c r="S266" s="47">
        <f t="shared" si="189"/>
        <v>-16.022431686098628</v>
      </c>
      <c r="T266" s="47">
        <f t="shared" si="190"/>
        <v>46.447175650695371</v>
      </c>
      <c r="U266" s="12">
        <f t="shared" si="202"/>
        <v>-0.35219648941432158</v>
      </c>
      <c r="V266" s="51">
        <f t="shared" si="191"/>
        <v>-0.35219648941432158</v>
      </c>
      <c r="W266" s="47">
        <f t="shared" si="192"/>
        <v>-0.35219648941432158</v>
      </c>
      <c r="X266" s="51">
        <f t="shared" si="193"/>
        <v>5.9309888177652645</v>
      </c>
      <c r="Y266" s="51">
        <f t="shared" si="194"/>
        <v>5.9399999999999995</v>
      </c>
      <c r="Z266" s="47">
        <f t="shared" si="195"/>
        <v>43.596121487935733</v>
      </c>
      <c r="AA266" s="47">
        <f t="shared" si="196"/>
        <v>-16.022431686098631</v>
      </c>
      <c r="AB266" s="47">
        <f t="shared" si="197"/>
        <v>46.447175650695371</v>
      </c>
      <c r="AC266" s="51"/>
      <c r="AD266" s="12">
        <f t="shared" si="198"/>
        <v>0.35219648941432158</v>
      </c>
      <c r="AE266" s="30">
        <f t="shared" si="199"/>
        <v>20.179372402764603</v>
      </c>
      <c r="AF266" s="43">
        <f t="shared" si="206"/>
        <v>1.2141078305490636</v>
      </c>
      <c r="AG266" s="45">
        <f t="shared" si="203"/>
        <v>43161</v>
      </c>
      <c r="AH266" s="42">
        <f t="shared" si="204"/>
        <v>71</v>
      </c>
      <c r="AI266" s="45">
        <f t="shared" si="205"/>
        <v>43161</v>
      </c>
      <c r="AJ266" s="30">
        <f t="shared" si="185"/>
        <v>43.596121487935733</v>
      </c>
      <c r="AK266" s="30">
        <f t="shared" si="186"/>
        <v>-16.022431686098631</v>
      </c>
      <c r="AL266" s="42"/>
      <c r="AM266" s="42"/>
    </row>
    <row r="267" spans="15:39" x14ac:dyDescent="0.25">
      <c r="O267" s="30">
        <f t="shared" si="200"/>
        <v>43.617644162318854</v>
      </c>
      <c r="P267" s="12">
        <f t="shared" si="201"/>
        <v>-3.1792917654328843</v>
      </c>
      <c r="Q267" s="30">
        <f t="shared" si="187"/>
        <v>-182.16000000000076</v>
      </c>
      <c r="R267" s="47">
        <f t="shared" si="188"/>
        <v>-43.586652632788464</v>
      </c>
      <c r="S267" s="47">
        <f t="shared" si="189"/>
        <v>-15.748538022326752</v>
      </c>
      <c r="T267" s="47">
        <f t="shared" si="190"/>
        <v>46.344500618434083</v>
      </c>
      <c r="U267" s="12">
        <f t="shared" si="202"/>
        <v>-0.3467197616267943</v>
      </c>
      <c r="V267" s="51">
        <f t="shared" si="191"/>
        <v>-0.3467197616267943</v>
      </c>
      <c r="W267" s="47">
        <f t="shared" si="192"/>
        <v>-0.3467197616267943</v>
      </c>
      <c r="X267" s="51">
        <f t="shared" si="193"/>
        <v>5.9364655455527924</v>
      </c>
      <c r="Y267" s="51">
        <f t="shared" si="194"/>
        <v>5.9399999999999995</v>
      </c>
      <c r="Z267" s="47">
        <f t="shared" si="195"/>
        <v>43.586652632788464</v>
      </c>
      <c r="AA267" s="47">
        <f t="shared" si="196"/>
        <v>-15.748538022326752</v>
      </c>
      <c r="AB267" s="47">
        <f t="shared" si="197"/>
        <v>46.344500618434083</v>
      </c>
      <c r="AC267" s="51"/>
      <c r="AD267" s="12">
        <f t="shared" si="198"/>
        <v>0.3467197616267943</v>
      </c>
      <c r="AE267" s="30">
        <f t="shared" si="199"/>
        <v>19.865579014997266</v>
      </c>
      <c r="AF267" s="43">
        <f t="shared" si="206"/>
        <v>1.219584558336591</v>
      </c>
      <c r="AG267" s="45">
        <f t="shared" si="203"/>
        <v>43161</v>
      </c>
      <c r="AH267" s="42">
        <f t="shared" si="204"/>
        <v>71</v>
      </c>
      <c r="AI267" s="45">
        <f t="shared" si="205"/>
        <v>43161</v>
      </c>
      <c r="AJ267" s="30">
        <f t="shared" ref="AJ267:AJ330" si="207">Z267</f>
        <v>43.586652632788464</v>
      </c>
      <c r="AK267" s="30">
        <f t="shared" ref="AK267:AK330" si="208">AA267</f>
        <v>-15.748538022326752</v>
      </c>
      <c r="AL267" s="42"/>
      <c r="AM267" s="42"/>
    </row>
    <row r="268" spans="15:39" x14ac:dyDescent="0.25">
      <c r="O268" s="30">
        <f t="shared" si="200"/>
        <v>43.617644162318854</v>
      </c>
      <c r="P268" s="12">
        <f t="shared" si="201"/>
        <v>-3.1855749507400639</v>
      </c>
      <c r="Q268" s="30">
        <f t="shared" ref="Q268:Q331" si="209">P268*180/PI()</f>
        <v>-182.52000000000081</v>
      </c>
      <c r="R268" s="47">
        <f t="shared" ref="R268:R331" si="210">O268*COS(P268)</f>
        <v>-43.575463051227551</v>
      </c>
      <c r="S268" s="47">
        <f t="shared" ref="S268:S331" si="211">O268*SIN(P268)+$S$8</f>
        <v>-15.474709259161386</v>
      </c>
      <c r="T268" s="47">
        <f t="shared" ref="T268:T331" si="212">SQRT(R268^2+S268^2)</f>
        <v>46.241622017231109</v>
      </c>
      <c r="U268" s="12">
        <f t="shared" si="202"/>
        <v>-0.34123265365862576</v>
      </c>
      <c r="V268" s="51">
        <f t="shared" ref="V268:V331" si="213">U268+$D$8-$I$10</f>
        <v>-0.34123265365862576</v>
      </c>
      <c r="W268" s="47">
        <f t="shared" ref="W268:W331" si="214">U268+$D$8-$I$10</f>
        <v>-0.34123265365862576</v>
      </c>
      <c r="X268" s="51">
        <f t="shared" ref="X268:X331" si="215">IF(AND(W268&gt;0,W268&lt;=2*PI()),W268,MOD(W268,2*PI()))</f>
        <v>5.9419526535209606</v>
      </c>
      <c r="Y268" s="51">
        <f t="shared" ref="Y268:Y331" si="216">ROUNDUP(X268,2)</f>
        <v>5.95</v>
      </c>
      <c r="Z268" s="47">
        <f t="shared" ref="Z268:Z331" si="217">T268*COS(V268)</f>
        <v>43.575463051227551</v>
      </c>
      <c r="AA268" s="47">
        <f t="shared" ref="AA268:AA331" si="218">T268*SIN(V268)</f>
        <v>-15.474709259161388</v>
      </c>
      <c r="AB268" s="47">
        <f t="shared" ref="AB268:AB331" si="219">SQRT(Z268^2+AA268^2)</f>
        <v>46.241622017231109</v>
      </c>
      <c r="AC268" s="51"/>
      <c r="AD268" s="12">
        <f t="shared" ref="AD268:AD331" si="220">ATAN(S268/R268)</f>
        <v>0.34123265365862576</v>
      </c>
      <c r="AE268" s="30">
        <f t="shared" ref="AE268:AE331" si="221">AD268*180/PI()</f>
        <v>19.551190886688605</v>
      </c>
      <c r="AF268" s="43">
        <f t="shared" si="206"/>
        <v>1.2250716663047596</v>
      </c>
      <c r="AG268" s="45">
        <f t="shared" si="203"/>
        <v>43162</v>
      </c>
      <c r="AH268" s="42">
        <f t="shared" si="204"/>
        <v>72</v>
      </c>
      <c r="AI268" s="45">
        <f t="shared" si="205"/>
        <v>43162</v>
      </c>
      <c r="AJ268" s="30">
        <f t="shared" si="207"/>
        <v>43.575463051227551</v>
      </c>
      <c r="AK268" s="30">
        <f t="shared" si="208"/>
        <v>-15.474709259161388</v>
      </c>
      <c r="AL268" s="42"/>
      <c r="AM268" s="42"/>
    </row>
    <row r="269" spans="15:39" x14ac:dyDescent="0.25">
      <c r="O269" s="30">
        <f t="shared" ref="O269:O332" si="222">O268</f>
        <v>43.617644162318854</v>
      </c>
      <c r="P269" s="12">
        <f t="shared" ref="P269:P332" si="223">P268-2*PI()/P$8</f>
        <v>-3.1918581360472436</v>
      </c>
      <c r="Q269" s="30">
        <f t="shared" si="209"/>
        <v>-182.88000000000079</v>
      </c>
      <c r="R269" s="47">
        <f t="shared" si="210"/>
        <v>-43.562553184998528</v>
      </c>
      <c r="S269" s="47">
        <f t="shared" si="211"/>
        <v>-15.200956206893233</v>
      </c>
      <c r="T269" s="47">
        <f t="shared" si="212"/>
        <v>46.138542560420255</v>
      </c>
      <c r="U269" s="12">
        <f t="shared" ref="U269:U332" si="224">-ATAN(S269/R269)</f>
        <v>-0.33573507551423903</v>
      </c>
      <c r="V269" s="51">
        <f t="shared" si="213"/>
        <v>-0.33573507551423903</v>
      </c>
      <c r="W269" s="47">
        <f t="shared" si="214"/>
        <v>-0.33573507551423903</v>
      </c>
      <c r="X269" s="51">
        <f t="shared" si="215"/>
        <v>5.9474502316653473</v>
      </c>
      <c r="Y269" s="51">
        <f t="shared" si="216"/>
        <v>5.95</v>
      </c>
      <c r="Z269" s="47">
        <f t="shared" si="217"/>
        <v>43.562553184998528</v>
      </c>
      <c r="AA269" s="47">
        <f t="shared" si="218"/>
        <v>-15.200956206893229</v>
      </c>
      <c r="AB269" s="47">
        <f t="shared" si="219"/>
        <v>46.138542560420255</v>
      </c>
      <c r="AC269" s="51"/>
      <c r="AD269" s="12">
        <f t="shared" si="220"/>
        <v>0.33573507551423903</v>
      </c>
      <c r="AE269" s="30">
        <f t="shared" si="221"/>
        <v>19.236202861471885</v>
      </c>
      <c r="AF269" s="43">
        <f t="shared" si="206"/>
        <v>1.2305692444491463</v>
      </c>
      <c r="AG269" s="45">
        <f t="shared" ref="AG269:AG332" si="225">$AI$11+AH269-1</f>
        <v>43162</v>
      </c>
      <c r="AH269" s="42">
        <f t="shared" ref="AH269:AH332" si="226">INT(AF269/$AH$7)+1</f>
        <v>72</v>
      </c>
      <c r="AI269" s="45">
        <f t="shared" ref="AI269:AI332" si="227">$AI$11+AH269-1</f>
        <v>43162</v>
      </c>
      <c r="AJ269" s="30">
        <f t="shared" si="207"/>
        <v>43.562553184998528</v>
      </c>
      <c r="AK269" s="30">
        <f t="shared" si="208"/>
        <v>-15.200956206893229</v>
      </c>
      <c r="AL269" s="42"/>
      <c r="AM269" s="42"/>
    </row>
    <row r="270" spans="15:39" x14ac:dyDescent="0.25">
      <c r="O270" s="30">
        <f t="shared" si="222"/>
        <v>43.617644162318854</v>
      </c>
      <c r="P270" s="12">
        <f t="shared" si="223"/>
        <v>-3.1981413213544232</v>
      </c>
      <c r="Q270" s="30">
        <f t="shared" si="209"/>
        <v>-183.2400000000008</v>
      </c>
      <c r="R270" s="47">
        <f t="shared" si="210"/>
        <v>-43.547923543760795</v>
      </c>
      <c r="S270" s="47">
        <f t="shared" si="211"/>
        <v>-14.927289672824053</v>
      </c>
      <c r="T270" s="47">
        <f t="shared" si="212"/>
        <v>46.035264981855327</v>
      </c>
      <c r="U270" s="12">
        <f t="shared" si="224"/>
        <v>-0.33022693644254919</v>
      </c>
      <c r="V270" s="51">
        <f t="shared" si="213"/>
        <v>-0.33022693644254919</v>
      </c>
      <c r="W270" s="47">
        <f t="shared" si="214"/>
        <v>-0.33022693644254919</v>
      </c>
      <c r="X270" s="51">
        <f t="shared" si="215"/>
        <v>5.9529583707370373</v>
      </c>
      <c r="Y270" s="51">
        <f t="shared" si="216"/>
        <v>5.96</v>
      </c>
      <c r="Z270" s="47">
        <f t="shared" si="217"/>
        <v>43.547923543760795</v>
      </c>
      <c r="AA270" s="47">
        <f t="shared" si="218"/>
        <v>-14.927289672824053</v>
      </c>
      <c r="AB270" s="47">
        <f t="shared" si="219"/>
        <v>46.035264981855327</v>
      </c>
      <c r="AC270" s="51"/>
      <c r="AD270" s="12">
        <f t="shared" si="220"/>
        <v>0.33022693644254919</v>
      </c>
      <c r="AE270" s="30">
        <f t="shared" si="221"/>
        <v>18.920609739692949</v>
      </c>
      <c r="AF270" s="43">
        <f t="shared" ref="AF270:AF333" si="228">$AD$12-AD270</f>
        <v>1.2360773835208361</v>
      </c>
      <c r="AG270" s="45">
        <f t="shared" si="225"/>
        <v>43162</v>
      </c>
      <c r="AH270" s="42">
        <f t="shared" si="226"/>
        <v>72</v>
      </c>
      <c r="AI270" s="45">
        <f t="shared" si="227"/>
        <v>43162</v>
      </c>
      <c r="AJ270" s="30">
        <f t="shared" si="207"/>
        <v>43.547923543760795</v>
      </c>
      <c r="AK270" s="30">
        <f t="shared" si="208"/>
        <v>-14.927289672824053</v>
      </c>
      <c r="AL270" s="42"/>
      <c r="AM270" s="42"/>
    </row>
    <row r="271" spans="15:39" x14ac:dyDescent="0.25">
      <c r="O271" s="30">
        <f t="shared" si="222"/>
        <v>43.617644162318854</v>
      </c>
      <c r="P271" s="12">
        <f t="shared" si="223"/>
        <v>-3.2044245066616028</v>
      </c>
      <c r="Q271" s="30">
        <f t="shared" si="209"/>
        <v>-183.60000000000079</v>
      </c>
      <c r="R271" s="47">
        <f t="shared" si="210"/>
        <v>-43.531574705067541</v>
      </c>
      <c r="S271" s="47">
        <f t="shared" si="211"/>
        <v>-14.65372046084002</v>
      </c>
      <c r="T271" s="47">
        <f t="shared" si="212"/>
        <v>45.931792036097583</v>
      </c>
      <c r="U271" s="12">
        <f t="shared" si="224"/>
        <v>-0.32470814493143374</v>
      </c>
      <c r="V271" s="51">
        <f t="shared" si="213"/>
        <v>-0.32470814493143374</v>
      </c>
      <c r="W271" s="47">
        <f t="shared" si="214"/>
        <v>-0.32470814493143374</v>
      </c>
      <c r="X271" s="51">
        <f t="shared" si="215"/>
        <v>5.9584771622481529</v>
      </c>
      <c r="Y271" s="51">
        <f t="shared" si="216"/>
        <v>5.96</v>
      </c>
      <c r="Z271" s="47">
        <f t="shared" si="217"/>
        <v>43.531574705067541</v>
      </c>
      <c r="AA271" s="47">
        <f t="shared" si="218"/>
        <v>-14.65372046084002</v>
      </c>
      <c r="AB271" s="47">
        <f t="shared" si="219"/>
        <v>45.931792036097583</v>
      </c>
      <c r="AC271" s="51"/>
      <c r="AD271" s="12">
        <f t="shared" si="220"/>
        <v>0.32470814493143374</v>
      </c>
      <c r="AE271" s="30">
        <f t="shared" si="221"/>
        <v>18.604406278093407</v>
      </c>
      <c r="AF271" s="43">
        <f t="shared" si="228"/>
        <v>1.2415961750319515</v>
      </c>
      <c r="AG271" s="45">
        <f t="shared" si="225"/>
        <v>43163</v>
      </c>
      <c r="AH271" s="42">
        <f t="shared" si="226"/>
        <v>73</v>
      </c>
      <c r="AI271" s="45">
        <f t="shared" si="227"/>
        <v>43163</v>
      </c>
      <c r="AJ271" s="30">
        <f t="shared" si="207"/>
        <v>43.531574705067541</v>
      </c>
      <c r="AK271" s="30">
        <f t="shared" si="208"/>
        <v>-14.65372046084002</v>
      </c>
      <c r="AL271" s="42"/>
      <c r="AM271" s="42"/>
    </row>
    <row r="272" spans="15:39" x14ac:dyDescent="0.25">
      <c r="O272" s="30">
        <f t="shared" si="222"/>
        <v>43.617644162318854</v>
      </c>
      <c r="P272" s="12">
        <f t="shared" si="223"/>
        <v>-3.2107076919687825</v>
      </c>
      <c r="Q272" s="30">
        <f t="shared" si="209"/>
        <v>-183.9600000000008</v>
      </c>
      <c r="R272" s="47">
        <f t="shared" si="210"/>
        <v>-43.513507314342931</v>
      </c>
      <c r="S272" s="47">
        <f t="shared" si="211"/>
        <v>-14.3802593709852</v>
      </c>
      <c r="T272" s="47">
        <f t="shared" si="212"/>
        <v>45.82812649860545</v>
      </c>
      <c r="U272" s="12">
        <f t="shared" si="224"/>
        <v>-0.31917860870223347</v>
      </c>
      <c r="V272" s="51">
        <f t="shared" si="213"/>
        <v>-0.31917860870223347</v>
      </c>
      <c r="W272" s="47">
        <f t="shared" si="214"/>
        <v>-0.31917860870223347</v>
      </c>
      <c r="X272" s="51">
        <f t="shared" si="215"/>
        <v>5.9640066984773528</v>
      </c>
      <c r="Y272" s="51">
        <f t="shared" si="216"/>
        <v>5.97</v>
      </c>
      <c r="Z272" s="47">
        <f t="shared" si="217"/>
        <v>43.513507314342924</v>
      </c>
      <c r="AA272" s="47">
        <f t="shared" si="218"/>
        <v>-14.380259370985199</v>
      </c>
      <c r="AB272" s="47">
        <f t="shared" si="219"/>
        <v>45.82812649860545</v>
      </c>
      <c r="AC272" s="51"/>
      <c r="AD272" s="12">
        <f t="shared" si="220"/>
        <v>0.31917860870223347</v>
      </c>
      <c r="AE272" s="30">
        <f t="shared" si="221"/>
        <v>18.28758718949555</v>
      </c>
      <c r="AF272" s="43">
        <f t="shared" si="228"/>
        <v>1.2471257112611518</v>
      </c>
      <c r="AG272" s="45">
        <f t="shared" si="225"/>
        <v>43163</v>
      </c>
      <c r="AH272" s="42">
        <f t="shared" si="226"/>
        <v>73</v>
      </c>
      <c r="AI272" s="45">
        <f t="shared" si="227"/>
        <v>43163</v>
      </c>
      <c r="AJ272" s="30">
        <f t="shared" si="207"/>
        <v>43.513507314342924</v>
      </c>
      <c r="AK272" s="30">
        <f t="shared" si="208"/>
        <v>-14.380259370985199</v>
      </c>
      <c r="AL272" s="42"/>
      <c r="AM272" s="42"/>
    </row>
    <row r="273" spans="15:39" x14ac:dyDescent="0.25">
      <c r="O273" s="30">
        <f t="shared" si="222"/>
        <v>43.617644162318854</v>
      </c>
      <c r="P273" s="12">
        <f t="shared" si="223"/>
        <v>-3.2169908772759621</v>
      </c>
      <c r="Q273" s="30">
        <f t="shared" si="209"/>
        <v>-184.32000000000082</v>
      </c>
      <c r="R273" s="47">
        <f t="shared" si="210"/>
        <v>-43.493722084856614</v>
      </c>
      <c r="S273" s="47">
        <f t="shared" si="211"/>
        <v>-14.106917199035179</v>
      </c>
      <c r="T273" s="47">
        <f t="shared" si="212"/>
        <v>45.72427116592651</v>
      </c>
      <c r="U273" s="12">
        <f t="shared" si="224"/>
        <v>-0.31363823470428515</v>
      </c>
      <c r="V273" s="51">
        <f t="shared" si="213"/>
        <v>-0.31363823470428515</v>
      </c>
      <c r="W273" s="47">
        <f t="shared" si="214"/>
        <v>-0.31363823470428515</v>
      </c>
      <c r="X273" s="51">
        <f t="shared" si="215"/>
        <v>5.9695470724753008</v>
      </c>
      <c r="Y273" s="51">
        <f t="shared" si="216"/>
        <v>5.97</v>
      </c>
      <c r="Z273" s="47">
        <f t="shared" si="217"/>
        <v>43.493722084856614</v>
      </c>
      <c r="AA273" s="47">
        <f t="shared" si="218"/>
        <v>-14.10691719903518</v>
      </c>
      <c r="AB273" s="47">
        <f t="shared" si="219"/>
        <v>45.724271165926517</v>
      </c>
      <c r="AC273" s="51"/>
      <c r="AD273" s="12">
        <f t="shared" si="220"/>
        <v>0.31363823470428515</v>
      </c>
      <c r="AE273" s="30">
        <f t="shared" si="221"/>
        <v>17.970147142489086</v>
      </c>
      <c r="AF273" s="43">
        <f t="shared" si="228"/>
        <v>1.2526660852591001</v>
      </c>
      <c r="AG273" s="45">
        <f t="shared" si="225"/>
        <v>43163</v>
      </c>
      <c r="AH273" s="42">
        <f t="shared" si="226"/>
        <v>73</v>
      </c>
      <c r="AI273" s="45">
        <f t="shared" si="227"/>
        <v>43163</v>
      </c>
      <c r="AJ273" s="30">
        <f t="shared" si="207"/>
        <v>43.493722084856614</v>
      </c>
      <c r="AK273" s="30">
        <f t="shared" si="208"/>
        <v>-14.10691719903518</v>
      </c>
      <c r="AL273" s="42"/>
      <c r="AM273" s="42"/>
    </row>
    <row r="274" spans="15:39" x14ac:dyDescent="0.25">
      <c r="O274" s="30">
        <f t="shared" si="222"/>
        <v>43.617644162318854</v>
      </c>
      <c r="P274" s="12">
        <f t="shared" si="223"/>
        <v>-3.2232740625831418</v>
      </c>
      <c r="Q274" s="30">
        <f t="shared" si="209"/>
        <v>-184.6800000000008</v>
      </c>
      <c r="R274" s="47">
        <f t="shared" si="210"/>
        <v>-43.472219797695558</v>
      </c>
      <c r="S274" s="47">
        <f t="shared" si="211"/>
        <v>-13.833704736070867</v>
      </c>
      <c r="T274" s="47">
        <f t="shared" si="212"/>
        <v>45.620228855891803</v>
      </c>
      <c r="U274" s="12">
        <f t="shared" si="224"/>
        <v>-0.30808692910948893</v>
      </c>
      <c r="V274" s="51">
        <f t="shared" si="213"/>
        <v>-0.30808692910948893</v>
      </c>
      <c r="W274" s="47">
        <f t="shared" si="214"/>
        <v>-0.30808692910948893</v>
      </c>
      <c r="X274" s="51">
        <f t="shared" si="215"/>
        <v>5.975098378070097</v>
      </c>
      <c r="Y274" s="51">
        <f t="shared" si="216"/>
        <v>5.9799999999999995</v>
      </c>
      <c r="Z274" s="47">
        <f t="shared" si="217"/>
        <v>43.472219797695558</v>
      </c>
      <c r="AA274" s="47">
        <f t="shared" si="218"/>
        <v>-13.833704736070866</v>
      </c>
      <c r="AB274" s="47">
        <f t="shared" si="219"/>
        <v>45.620228855891803</v>
      </c>
      <c r="AC274" s="51"/>
      <c r="AD274" s="12">
        <f t="shared" si="220"/>
        <v>0.30808692910948893</v>
      </c>
      <c r="AE274" s="30">
        <f t="shared" si="221"/>
        <v>17.652080761119901</v>
      </c>
      <c r="AF274" s="43">
        <f t="shared" si="228"/>
        <v>1.2582173908538963</v>
      </c>
      <c r="AG274" s="45">
        <f t="shared" si="225"/>
        <v>43164</v>
      </c>
      <c r="AH274" s="42">
        <f t="shared" si="226"/>
        <v>74</v>
      </c>
      <c r="AI274" s="45">
        <f t="shared" si="227"/>
        <v>43164</v>
      </c>
      <c r="AJ274" s="30">
        <f t="shared" si="207"/>
        <v>43.472219797695558</v>
      </c>
      <c r="AK274" s="30">
        <f t="shared" si="208"/>
        <v>-13.833704736070866</v>
      </c>
      <c r="AL274" s="42"/>
      <c r="AM274" s="42"/>
    </row>
    <row r="275" spans="15:39" x14ac:dyDescent="0.25">
      <c r="O275" s="30">
        <f t="shared" si="222"/>
        <v>43.617644162318854</v>
      </c>
      <c r="P275" s="12">
        <f t="shared" si="223"/>
        <v>-3.2295572478903214</v>
      </c>
      <c r="Q275" s="30">
        <f t="shared" si="209"/>
        <v>-185.04000000000082</v>
      </c>
      <c r="R275" s="47">
        <f t="shared" si="210"/>
        <v>-43.449001301733254</v>
      </c>
      <c r="S275" s="47">
        <f t="shared" si="211"/>
        <v>-13.560632768052487</v>
      </c>
      <c r="T275" s="47">
        <f t="shared" si="212"/>
        <v>45.516002407812536</v>
      </c>
      <c r="U275" s="12">
        <f t="shared" si="224"/>
        <v>-0.30252459730691506</v>
      </c>
      <c r="V275" s="51">
        <f t="shared" si="213"/>
        <v>-0.30252459730691506</v>
      </c>
      <c r="W275" s="47">
        <f t="shared" si="214"/>
        <v>-0.30252459730691506</v>
      </c>
      <c r="X275" s="51">
        <f t="shared" si="215"/>
        <v>5.9806607098726712</v>
      </c>
      <c r="Y275" s="51">
        <f t="shared" si="216"/>
        <v>5.99</v>
      </c>
      <c r="Z275" s="47">
        <f t="shared" si="217"/>
        <v>43.449001301733254</v>
      </c>
      <c r="AA275" s="47">
        <f t="shared" si="218"/>
        <v>-13.560632768052487</v>
      </c>
      <c r="AB275" s="47">
        <f t="shared" si="219"/>
        <v>45.516002407812536</v>
      </c>
      <c r="AC275" s="51"/>
      <c r="AD275" s="12">
        <f t="shared" si="220"/>
        <v>0.30252459730691506</v>
      </c>
      <c r="AE275" s="30">
        <f t="shared" si="221"/>
        <v>17.333382624581024</v>
      </c>
      <c r="AF275" s="43">
        <f t="shared" si="228"/>
        <v>1.2637797226564702</v>
      </c>
      <c r="AG275" s="45">
        <f t="shared" si="225"/>
        <v>43164</v>
      </c>
      <c r="AH275" s="42">
        <f t="shared" si="226"/>
        <v>74</v>
      </c>
      <c r="AI275" s="45">
        <f t="shared" si="227"/>
        <v>43164</v>
      </c>
      <c r="AJ275" s="30">
        <f t="shared" si="207"/>
        <v>43.449001301733254</v>
      </c>
      <c r="AK275" s="30">
        <f t="shared" si="208"/>
        <v>-13.560632768052487</v>
      </c>
      <c r="AL275" s="42"/>
      <c r="AM275" s="42"/>
    </row>
    <row r="276" spans="15:39" x14ac:dyDescent="0.25">
      <c r="O276" s="30">
        <f t="shared" si="222"/>
        <v>43.617644162318854</v>
      </c>
      <c r="P276" s="12">
        <f t="shared" si="223"/>
        <v>-3.235840433197501</v>
      </c>
      <c r="Q276" s="30">
        <f t="shared" si="209"/>
        <v>-185.4000000000008</v>
      </c>
      <c r="R276" s="47">
        <f t="shared" si="210"/>
        <v>-43.424067513596164</v>
      </c>
      <c r="S276" s="47">
        <f t="shared" si="211"/>
        <v>-13.287712075393765</v>
      </c>
      <c r="T276" s="47">
        <f t="shared" si="212"/>
        <v>45.411594682679038</v>
      </c>
      <c r="U276" s="12">
        <f t="shared" si="224"/>
        <v>-0.29695114389745247</v>
      </c>
      <c r="V276" s="51">
        <f t="shared" si="213"/>
        <v>-0.29695114389745247</v>
      </c>
      <c r="W276" s="47">
        <f t="shared" si="214"/>
        <v>-0.29695114389745247</v>
      </c>
      <c r="X276" s="51">
        <f t="shared" si="215"/>
        <v>5.9862341632821341</v>
      </c>
      <c r="Y276" s="51">
        <f t="shared" si="216"/>
        <v>5.99</v>
      </c>
      <c r="Z276" s="47">
        <f t="shared" si="217"/>
        <v>43.424067513596164</v>
      </c>
      <c r="AA276" s="47">
        <f t="shared" si="218"/>
        <v>-13.287712075393765</v>
      </c>
      <c r="AB276" s="47">
        <f t="shared" si="219"/>
        <v>45.411594682679038</v>
      </c>
      <c r="AC276" s="51"/>
      <c r="AD276" s="12">
        <f t="shared" si="220"/>
        <v>0.29695114389745247</v>
      </c>
      <c r="AE276" s="30">
        <f t="shared" si="221"/>
        <v>17.014047266906019</v>
      </c>
      <c r="AF276" s="43">
        <f t="shared" si="228"/>
        <v>1.2693531760659327</v>
      </c>
      <c r="AG276" s="45">
        <f t="shared" si="225"/>
        <v>43164</v>
      </c>
      <c r="AH276" s="42">
        <f t="shared" si="226"/>
        <v>74</v>
      </c>
      <c r="AI276" s="45">
        <f t="shared" si="227"/>
        <v>43164</v>
      </c>
      <c r="AJ276" s="30">
        <f t="shared" si="207"/>
        <v>43.424067513596164</v>
      </c>
      <c r="AK276" s="30">
        <f t="shared" si="208"/>
        <v>-13.287712075393765</v>
      </c>
      <c r="AL276" s="42"/>
      <c r="AM276" s="42"/>
    </row>
    <row r="277" spans="15:39" x14ac:dyDescent="0.25">
      <c r="O277" s="30">
        <f t="shared" si="222"/>
        <v>43.617644162318854</v>
      </c>
      <c r="P277" s="12">
        <f t="shared" si="223"/>
        <v>-3.2421236185046807</v>
      </c>
      <c r="Q277" s="30">
        <f t="shared" si="209"/>
        <v>-185.76000000000082</v>
      </c>
      <c r="R277" s="47">
        <f t="shared" si="210"/>
        <v>-43.397419417627553</v>
      </c>
      <c r="S277" s="47">
        <f t="shared" si="211"/>
        <v>-13.014953432536331</v>
      </c>
      <c r="T277" s="47">
        <f t="shared" si="212"/>
        <v>45.307008563362096</v>
      </c>
      <c r="U277" s="12">
        <f t="shared" si="224"/>
        <v>-0.29136647268850346</v>
      </c>
      <c r="V277" s="51">
        <f t="shared" si="213"/>
        <v>-0.29136647268850346</v>
      </c>
      <c r="W277" s="47">
        <f t="shared" si="214"/>
        <v>-0.29136647268850346</v>
      </c>
      <c r="X277" s="51">
        <f t="shared" si="215"/>
        <v>5.9918188344910828</v>
      </c>
      <c r="Y277" s="51">
        <f t="shared" si="216"/>
        <v>6</v>
      </c>
      <c r="Z277" s="47">
        <f t="shared" si="217"/>
        <v>43.397419417627553</v>
      </c>
      <c r="AA277" s="47">
        <f t="shared" si="218"/>
        <v>-13.014953432536331</v>
      </c>
      <c r="AB277" s="47">
        <f t="shared" si="219"/>
        <v>45.307008563362096</v>
      </c>
      <c r="AC277" s="51"/>
      <c r="AD277" s="12">
        <f t="shared" si="220"/>
        <v>0.29136647268850346</v>
      </c>
      <c r="AE277" s="30">
        <f t="shared" si="221"/>
        <v>16.694069176665018</v>
      </c>
      <c r="AF277" s="43">
        <f t="shared" si="228"/>
        <v>1.2749378472748818</v>
      </c>
      <c r="AG277" s="45">
        <f t="shared" si="225"/>
        <v>43165</v>
      </c>
      <c r="AH277" s="42">
        <f t="shared" si="226"/>
        <v>75</v>
      </c>
      <c r="AI277" s="45">
        <f t="shared" si="227"/>
        <v>43165</v>
      </c>
      <c r="AJ277" s="30">
        <f t="shared" si="207"/>
        <v>43.397419417627553</v>
      </c>
      <c r="AK277" s="30">
        <f t="shared" si="208"/>
        <v>-13.014953432536331</v>
      </c>
      <c r="AL277" s="42"/>
      <c r="AM277" s="42"/>
    </row>
    <row r="278" spans="15:39" x14ac:dyDescent="0.25">
      <c r="O278" s="30">
        <f t="shared" si="222"/>
        <v>43.617644162318854</v>
      </c>
      <c r="P278" s="12">
        <f t="shared" si="223"/>
        <v>-3.2484068038118603</v>
      </c>
      <c r="Q278" s="30">
        <f t="shared" si="209"/>
        <v>-186.1200000000008</v>
      </c>
      <c r="R278" s="47">
        <f t="shared" si="210"/>
        <v>-43.369058065848613</v>
      </c>
      <c r="S278" s="47">
        <f t="shared" si="211"/>
        <v>-12.742367607524365</v>
      </c>
      <c r="T278" s="47">
        <f t="shared" si="212"/>
        <v>45.202246954816694</v>
      </c>
      <c r="U278" s="12">
        <f t="shared" si="224"/>
        <v>-0.28577048668872768</v>
      </c>
      <c r="V278" s="51">
        <f t="shared" si="213"/>
        <v>-0.28577048668872768</v>
      </c>
      <c r="W278" s="47">
        <f t="shared" si="214"/>
        <v>-0.28577048668872768</v>
      </c>
      <c r="X278" s="51">
        <f t="shared" si="215"/>
        <v>5.9974148204908584</v>
      </c>
      <c r="Y278" s="51">
        <f t="shared" si="216"/>
        <v>6</v>
      </c>
      <c r="Z278" s="47">
        <f t="shared" si="217"/>
        <v>43.369058065848613</v>
      </c>
      <c r="AA278" s="47">
        <f t="shared" si="218"/>
        <v>-12.742367607524365</v>
      </c>
      <c r="AB278" s="47">
        <f t="shared" si="219"/>
        <v>45.202246954816694</v>
      </c>
      <c r="AC278" s="51"/>
      <c r="AD278" s="12">
        <f t="shared" si="220"/>
        <v>0.28577048668872768</v>
      </c>
      <c r="AE278" s="30">
        <f t="shared" si="221"/>
        <v>16.373442796663568</v>
      </c>
      <c r="AF278" s="43">
        <f t="shared" si="228"/>
        <v>1.2805338332746576</v>
      </c>
      <c r="AG278" s="45">
        <f t="shared" si="225"/>
        <v>43165</v>
      </c>
      <c r="AH278" s="42">
        <f t="shared" si="226"/>
        <v>75</v>
      </c>
      <c r="AI278" s="45">
        <f t="shared" si="227"/>
        <v>43165</v>
      </c>
      <c r="AJ278" s="30">
        <f t="shared" si="207"/>
        <v>43.369058065848613</v>
      </c>
      <c r="AK278" s="30">
        <f t="shared" si="208"/>
        <v>-12.742367607524365</v>
      </c>
      <c r="AL278" s="42"/>
      <c r="AM278" s="42"/>
    </row>
    <row r="279" spans="15:39" x14ac:dyDescent="0.25">
      <c r="O279" s="30">
        <f t="shared" si="222"/>
        <v>43.617644162318854</v>
      </c>
      <c r="P279" s="12">
        <f t="shared" si="223"/>
        <v>-3.25468998911904</v>
      </c>
      <c r="Q279" s="30">
        <f t="shared" si="209"/>
        <v>-186.48000000000081</v>
      </c>
      <c r="R279" s="47">
        <f t="shared" si="210"/>
        <v>-43.33898457791696</v>
      </c>
      <c r="S279" s="47">
        <f t="shared" si="211"/>
        <v>-12.469965361579501</v>
      </c>
      <c r="T279" s="47">
        <f t="shared" si="212"/>
        <v>45.097312784288121</v>
      </c>
      <c r="U279" s="12">
        <f t="shared" si="224"/>
        <v>-0.28016308810283969</v>
      </c>
      <c r="V279" s="51">
        <f t="shared" si="213"/>
        <v>-0.28016308810283969</v>
      </c>
      <c r="W279" s="47">
        <f t="shared" si="214"/>
        <v>-0.28016308810283969</v>
      </c>
      <c r="X279" s="51">
        <f t="shared" si="215"/>
        <v>6.0030222190767466</v>
      </c>
      <c r="Y279" s="51">
        <f t="shared" si="216"/>
        <v>6.01</v>
      </c>
      <c r="Z279" s="47">
        <f t="shared" si="217"/>
        <v>43.338984577916968</v>
      </c>
      <c r="AA279" s="47">
        <f t="shared" si="218"/>
        <v>-12.469965361579501</v>
      </c>
      <c r="AB279" s="47">
        <f t="shared" si="219"/>
        <v>45.097312784288128</v>
      </c>
      <c r="AC279" s="51"/>
      <c r="AD279" s="12">
        <f t="shared" si="220"/>
        <v>0.28016308810283969</v>
      </c>
      <c r="AE279" s="30">
        <f t="shared" si="221"/>
        <v>16.052162523644562</v>
      </c>
      <c r="AF279" s="43">
        <f t="shared" si="228"/>
        <v>1.2861412318605456</v>
      </c>
      <c r="AG279" s="45">
        <f t="shared" si="225"/>
        <v>43165</v>
      </c>
      <c r="AH279" s="42">
        <f t="shared" si="226"/>
        <v>75</v>
      </c>
      <c r="AI279" s="45">
        <f t="shared" si="227"/>
        <v>43165</v>
      </c>
      <c r="AJ279" s="30">
        <f t="shared" si="207"/>
        <v>43.338984577916968</v>
      </c>
      <c r="AK279" s="30">
        <f t="shared" si="208"/>
        <v>-12.469965361579501</v>
      </c>
      <c r="AL279" s="42"/>
      <c r="AM279" s="42"/>
    </row>
    <row r="280" spans="15:39" x14ac:dyDescent="0.25">
      <c r="O280" s="30">
        <f t="shared" si="222"/>
        <v>43.617644162318854</v>
      </c>
      <c r="P280" s="12">
        <f t="shared" si="223"/>
        <v>-3.2609731744262196</v>
      </c>
      <c r="Q280" s="30">
        <f t="shared" si="209"/>
        <v>-186.8400000000008</v>
      </c>
      <c r="R280" s="47">
        <f t="shared" si="210"/>
        <v>-43.307200141082397</v>
      </c>
      <c r="S280" s="47">
        <f t="shared" si="211"/>
        <v>-12.197757448675979</v>
      </c>
      <c r="T280" s="47">
        <f t="shared" si="212"/>
        <v>44.99220900152045</v>
      </c>
      <c r="U280" s="12">
        <f t="shared" si="224"/>
        <v>-0.27454417832646394</v>
      </c>
      <c r="V280" s="51">
        <f t="shared" si="213"/>
        <v>-0.27454417832646394</v>
      </c>
      <c r="W280" s="47">
        <f t="shared" si="214"/>
        <v>-0.27454417832646394</v>
      </c>
      <c r="X280" s="51">
        <f t="shared" si="215"/>
        <v>6.0086411288531227</v>
      </c>
      <c r="Y280" s="51">
        <f t="shared" si="216"/>
        <v>6.01</v>
      </c>
      <c r="Z280" s="47">
        <f t="shared" si="217"/>
        <v>43.307200141082397</v>
      </c>
      <c r="AA280" s="47">
        <f t="shared" si="218"/>
        <v>-12.197757448675981</v>
      </c>
      <c r="AB280" s="47">
        <f t="shared" si="219"/>
        <v>44.99220900152045</v>
      </c>
      <c r="AC280" s="51"/>
      <c r="AD280" s="12">
        <f t="shared" si="220"/>
        <v>0.27454417832646394</v>
      </c>
      <c r="AE280" s="30">
        <f t="shared" si="221"/>
        <v>15.730222707993432</v>
      </c>
      <c r="AF280" s="43">
        <f t="shared" si="228"/>
        <v>1.2917601416369213</v>
      </c>
      <c r="AG280" s="45">
        <f t="shared" si="225"/>
        <v>43166</v>
      </c>
      <c r="AH280" s="42">
        <f t="shared" si="226"/>
        <v>76</v>
      </c>
      <c r="AI280" s="45">
        <f t="shared" si="227"/>
        <v>43166</v>
      </c>
      <c r="AJ280" s="30">
        <f t="shared" si="207"/>
        <v>43.307200141082397</v>
      </c>
      <c r="AK280" s="30">
        <f t="shared" si="208"/>
        <v>-12.197757448675981</v>
      </c>
      <c r="AL280" s="42"/>
      <c r="AM280" s="42"/>
    </row>
    <row r="281" spans="15:39" x14ac:dyDescent="0.25">
      <c r="O281" s="30">
        <f t="shared" si="222"/>
        <v>43.617644162318854</v>
      </c>
      <c r="P281" s="12">
        <f t="shared" si="223"/>
        <v>-3.2672563597333992</v>
      </c>
      <c r="Q281" s="30">
        <f t="shared" si="209"/>
        <v>-187.20000000000084</v>
      </c>
      <c r="R281" s="47">
        <f t="shared" si="210"/>
        <v>-43.273706010140067</v>
      </c>
      <c r="S281" s="47">
        <f t="shared" si="211"/>
        <v>-11.925754615116105</v>
      </c>
      <c r="T281" s="47">
        <f t="shared" si="212"/>
        <v>44.886938578967445</v>
      </c>
      <c r="U281" s="12">
        <f t="shared" si="224"/>
        <v>-0.26891365794105165</v>
      </c>
      <c r="V281" s="51">
        <f t="shared" si="213"/>
        <v>-0.26891365794105165</v>
      </c>
      <c r="W281" s="47">
        <f t="shared" si="214"/>
        <v>-0.26891365794105165</v>
      </c>
      <c r="X281" s="51">
        <f t="shared" si="215"/>
        <v>6.0142716492385349</v>
      </c>
      <c r="Y281" s="51">
        <f t="shared" si="216"/>
        <v>6.02</v>
      </c>
      <c r="Z281" s="47">
        <f t="shared" si="217"/>
        <v>43.273706010140074</v>
      </c>
      <c r="AA281" s="47">
        <f t="shared" si="218"/>
        <v>-11.925754615116105</v>
      </c>
      <c r="AB281" s="47">
        <f t="shared" si="219"/>
        <v>44.886938578967452</v>
      </c>
      <c r="AC281" s="51"/>
      <c r="AD281" s="12">
        <f t="shared" si="220"/>
        <v>0.26891365794105165</v>
      </c>
      <c r="AE281" s="30">
        <f t="shared" si="221"/>
        <v>15.407617653446936</v>
      </c>
      <c r="AF281" s="43">
        <f t="shared" si="228"/>
        <v>1.2973906620223337</v>
      </c>
      <c r="AG281" s="45">
        <f t="shared" si="225"/>
        <v>43166</v>
      </c>
      <c r="AH281" s="42">
        <f t="shared" si="226"/>
        <v>76</v>
      </c>
      <c r="AI281" s="45">
        <f t="shared" si="227"/>
        <v>43166</v>
      </c>
      <c r="AJ281" s="30">
        <f t="shared" si="207"/>
        <v>43.273706010140074</v>
      </c>
      <c r="AK281" s="30">
        <f t="shared" si="208"/>
        <v>-11.925754615116105</v>
      </c>
      <c r="AL281" s="42"/>
      <c r="AM281" s="42"/>
    </row>
    <row r="282" spans="15:39" x14ac:dyDescent="0.25">
      <c r="O282" s="30">
        <f t="shared" si="222"/>
        <v>43.617644162318854</v>
      </c>
      <c r="P282" s="12">
        <f t="shared" si="223"/>
        <v>-3.2735395450405789</v>
      </c>
      <c r="Q282" s="30">
        <f t="shared" si="209"/>
        <v>-187.56000000000085</v>
      </c>
      <c r="R282" s="47">
        <f t="shared" si="210"/>
        <v>-43.238503507380912</v>
      </c>
      <c r="S282" s="47">
        <f t="shared" si="211"/>
        <v>-11.653967599106007</v>
      </c>
      <c r="T282" s="47">
        <f t="shared" si="212"/>
        <v>44.781504512005888</v>
      </c>
      <c r="U282" s="12">
        <f t="shared" si="224"/>
        <v>-0.2632714267088635</v>
      </c>
      <c r="V282" s="51">
        <f t="shared" si="213"/>
        <v>-0.2632714267088635</v>
      </c>
      <c r="W282" s="47">
        <f t="shared" si="214"/>
        <v>-0.2632714267088635</v>
      </c>
      <c r="X282" s="51">
        <f t="shared" si="215"/>
        <v>6.0199138804707228</v>
      </c>
      <c r="Y282" s="51">
        <f t="shared" si="216"/>
        <v>6.02</v>
      </c>
      <c r="Z282" s="47">
        <f t="shared" si="217"/>
        <v>43.238503507380905</v>
      </c>
      <c r="AA282" s="47">
        <f t="shared" si="218"/>
        <v>-11.653967599106005</v>
      </c>
      <c r="AB282" s="47">
        <f t="shared" si="219"/>
        <v>44.781504512005888</v>
      </c>
      <c r="AC282" s="51"/>
      <c r="AD282" s="12">
        <f t="shared" si="220"/>
        <v>0.2632714267088635</v>
      </c>
      <c r="AE282" s="30">
        <f t="shared" si="221"/>
        <v>15.084341616805656</v>
      </c>
      <c r="AF282" s="43">
        <f t="shared" si="228"/>
        <v>1.3030328932545219</v>
      </c>
      <c r="AG282" s="45">
        <f t="shared" si="225"/>
        <v>43166</v>
      </c>
      <c r="AH282" s="42">
        <f t="shared" si="226"/>
        <v>76</v>
      </c>
      <c r="AI282" s="45">
        <f t="shared" si="227"/>
        <v>43166</v>
      </c>
      <c r="AJ282" s="30">
        <f t="shared" si="207"/>
        <v>43.238503507380905</v>
      </c>
      <c r="AK282" s="30">
        <f t="shared" si="208"/>
        <v>-11.653967599106005</v>
      </c>
      <c r="AL282" s="42"/>
      <c r="AM282" s="42"/>
    </row>
    <row r="283" spans="15:39" x14ac:dyDescent="0.25">
      <c r="O283" s="30">
        <f t="shared" si="222"/>
        <v>43.617644162318854</v>
      </c>
      <c r="P283" s="12">
        <f t="shared" si="223"/>
        <v>-3.2798227303477585</v>
      </c>
      <c r="Q283" s="30">
        <f t="shared" si="209"/>
        <v>-187.92000000000084</v>
      </c>
      <c r="R283" s="47">
        <f t="shared" si="210"/>
        <v>-43.20159402253946</v>
      </c>
      <c r="S283" s="47">
        <f t="shared" si="211"/>
        <v>-11.3824071303317</v>
      </c>
      <c r="T283" s="47">
        <f t="shared" si="212"/>
        <v>44.675909819151336</v>
      </c>
      <c r="U283" s="12">
        <f t="shared" si="224"/>
        <v>-0.25761738356802283</v>
      </c>
      <c r="V283" s="51">
        <f t="shared" si="213"/>
        <v>-0.25761738356802283</v>
      </c>
      <c r="W283" s="47">
        <f t="shared" si="214"/>
        <v>-0.25761738356802283</v>
      </c>
      <c r="X283" s="51">
        <f t="shared" si="215"/>
        <v>6.0255679236115638</v>
      </c>
      <c r="Y283" s="51">
        <f t="shared" si="216"/>
        <v>6.0299999999999994</v>
      </c>
      <c r="Z283" s="47">
        <f t="shared" si="217"/>
        <v>43.20159402253946</v>
      </c>
      <c r="AA283" s="47">
        <f t="shared" si="218"/>
        <v>-11.382407130331698</v>
      </c>
      <c r="AB283" s="47">
        <f t="shared" si="219"/>
        <v>44.675909819151336</v>
      </c>
      <c r="AC283" s="51"/>
      <c r="AD283" s="12">
        <f t="shared" si="220"/>
        <v>0.25761738356802283</v>
      </c>
      <c r="AE283" s="30">
        <f t="shared" si="221"/>
        <v>14.760388807650592</v>
      </c>
      <c r="AF283" s="43">
        <f t="shared" si="228"/>
        <v>1.3086869363953624</v>
      </c>
      <c r="AG283" s="45">
        <f t="shared" si="225"/>
        <v>43167</v>
      </c>
      <c r="AH283" s="42">
        <f t="shared" si="226"/>
        <v>77</v>
      </c>
      <c r="AI283" s="45">
        <f t="shared" si="227"/>
        <v>43167</v>
      </c>
      <c r="AJ283" s="30">
        <f t="shared" si="207"/>
        <v>43.20159402253946</v>
      </c>
      <c r="AK283" s="30">
        <f t="shared" si="208"/>
        <v>-11.382407130331698</v>
      </c>
      <c r="AL283" s="42"/>
      <c r="AM283" s="42"/>
    </row>
    <row r="284" spans="15:39" x14ac:dyDescent="0.25">
      <c r="O284" s="30">
        <f t="shared" si="222"/>
        <v>43.617644162318854</v>
      </c>
      <c r="P284" s="12">
        <f t="shared" si="223"/>
        <v>-3.2861059156549381</v>
      </c>
      <c r="Q284" s="30">
        <f t="shared" si="209"/>
        <v>-188.28000000000085</v>
      </c>
      <c r="R284" s="47">
        <f t="shared" si="210"/>
        <v>-43.16297901273898</v>
      </c>
      <c r="S284" s="47">
        <f t="shared" si="211"/>
        <v>-11.111083929535509</v>
      </c>
      <c r="T284" s="47">
        <f t="shared" si="212"/>
        <v>44.570157542276291</v>
      </c>
      <c r="U284" s="12">
        <f t="shared" si="224"/>
        <v>-0.2519514266276443</v>
      </c>
      <c r="V284" s="51">
        <f t="shared" si="213"/>
        <v>-0.2519514266276443</v>
      </c>
      <c r="W284" s="47">
        <f t="shared" si="214"/>
        <v>-0.2519514266276443</v>
      </c>
      <c r="X284" s="51">
        <f t="shared" si="215"/>
        <v>6.0312338805519419</v>
      </c>
      <c r="Y284" s="51">
        <f t="shared" si="216"/>
        <v>6.04</v>
      </c>
      <c r="Z284" s="47">
        <f t="shared" si="217"/>
        <v>43.162979012738987</v>
      </c>
      <c r="AA284" s="47">
        <f t="shared" si="218"/>
        <v>-11.111083929535509</v>
      </c>
      <c r="AB284" s="47">
        <f t="shared" si="219"/>
        <v>44.570157542276291</v>
      </c>
      <c r="AC284" s="51"/>
      <c r="AD284" s="12">
        <f t="shared" si="220"/>
        <v>0.2519514266276443</v>
      </c>
      <c r="AE284" s="30">
        <f t="shared" si="221"/>
        <v>14.435753388064047</v>
      </c>
      <c r="AF284" s="43">
        <f t="shared" si="228"/>
        <v>1.3143528933357409</v>
      </c>
      <c r="AG284" s="45">
        <f t="shared" si="225"/>
        <v>43167</v>
      </c>
      <c r="AH284" s="42">
        <f t="shared" si="226"/>
        <v>77</v>
      </c>
      <c r="AI284" s="45">
        <f t="shared" si="227"/>
        <v>43167</v>
      </c>
      <c r="AJ284" s="30">
        <f t="shared" si="207"/>
        <v>43.162979012738987</v>
      </c>
      <c r="AK284" s="30">
        <f t="shared" si="208"/>
        <v>-11.111083929535509</v>
      </c>
      <c r="AL284" s="42"/>
      <c r="AM284" s="42"/>
    </row>
    <row r="285" spans="15:39" x14ac:dyDescent="0.25">
      <c r="O285" s="30">
        <f t="shared" si="222"/>
        <v>43.617644162318854</v>
      </c>
      <c r="P285" s="12">
        <f t="shared" si="223"/>
        <v>-3.2923891009621178</v>
      </c>
      <c r="Q285" s="30">
        <f t="shared" si="209"/>
        <v>-188.64000000000084</v>
      </c>
      <c r="R285" s="47">
        <f t="shared" si="210"/>
        <v>-43.122660002433932</v>
      </c>
      <c r="S285" s="47">
        <f t="shared" si="211"/>
        <v>-10.840008708092819</v>
      </c>
      <c r="T285" s="47">
        <f t="shared" si="212"/>
        <v>44.4642507468308</v>
      </c>
      <c r="U285" s="12">
        <f t="shared" si="224"/>
        <v>-0.24627345316304189</v>
      </c>
      <c r="V285" s="51">
        <f t="shared" si="213"/>
        <v>-0.24627345316304189</v>
      </c>
      <c r="W285" s="47">
        <f t="shared" si="214"/>
        <v>-0.24627345316304189</v>
      </c>
      <c r="X285" s="51">
        <f t="shared" si="215"/>
        <v>6.0369118540165445</v>
      </c>
      <c r="Y285" s="51">
        <f t="shared" si="216"/>
        <v>6.04</v>
      </c>
      <c r="Z285" s="47">
        <f t="shared" si="217"/>
        <v>43.122660002433932</v>
      </c>
      <c r="AA285" s="47">
        <f t="shared" si="218"/>
        <v>-10.840008708092819</v>
      </c>
      <c r="AB285" s="47">
        <f t="shared" si="219"/>
        <v>44.4642507468308</v>
      </c>
      <c r="AC285" s="51"/>
      <c r="AD285" s="12">
        <f t="shared" si="220"/>
        <v>0.24627345316304189</v>
      </c>
      <c r="AE285" s="30">
        <f t="shared" si="221"/>
        <v>14.110429472355055</v>
      </c>
      <c r="AF285" s="43">
        <f t="shared" si="228"/>
        <v>1.3200308668003433</v>
      </c>
      <c r="AG285" s="45">
        <f t="shared" si="225"/>
        <v>43167</v>
      </c>
      <c r="AH285" s="42">
        <f t="shared" si="226"/>
        <v>77</v>
      </c>
      <c r="AI285" s="45">
        <f t="shared" si="227"/>
        <v>43167</v>
      </c>
      <c r="AJ285" s="30">
        <f t="shared" si="207"/>
        <v>43.122660002433932</v>
      </c>
      <c r="AK285" s="30">
        <f t="shared" si="208"/>
        <v>-10.840008708092819</v>
      </c>
      <c r="AL285" s="42"/>
      <c r="AM285" s="42"/>
    </row>
    <row r="286" spans="15:39" x14ac:dyDescent="0.25">
      <c r="O286" s="30">
        <f t="shared" si="222"/>
        <v>43.617644162318854</v>
      </c>
      <c r="P286" s="12">
        <f t="shared" si="223"/>
        <v>-3.2986722862692974</v>
      </c>
      <c r="Q286" s="30">
        <f t="shared" si="209"/>
        <v>-189.00000000000085</v>
      </c>
      <c r="R286" s="47">
        <f t="shared" si="210"/>
        <v>-43.080638583349803</v>
      </c>
      <c r="S286" s="47">
        <f t="shared" si="211"/>
        <v>-10.569192167589218</v>
      </c>
      <c r="T286" s="47">
        <f t="shared" si="212"/>
        <v>44.358192522065607</v>
      </c>
      <c r="U286" s="12">
        <f t="shared" si="224"/>
        <v>-0.24058335961102234</v>
      </c>
      <c r="V286" s="51">
        <f t="shared" si="213"/>
        <v>-0.24058335961102234</v>
      </c>
      <c r="W286" s="47">
        <f t="shared" si="214"/>
        <v>-0.24058335961102234</v>
      </c>
      <c r="X286" s="51">
        <f t="shared" si="215"/>
        <v>6.0426019475685635</v>
      </c>
      <c r="Y286" s="51">
        <f t="shared" si="216"/>
        <v>6.05</v>
      </c>
      <c r="Z286" s="47">
        <f t="shared" si="217"/>
        <v>43.08063858334981</v>
      </c>
      <c r="AA286" s="47">
        <f t="shared" si="218"/>
        <v>-10.569192167589218</v>
      </c>
      <c r="AB286" s="47">
        <f t="shared" si="219"/>
        <v>44.358192522065615</v>
      </c>
      <c r="AC286" s="51"/>
      <c r="AD286" s="12">
        <f t="shared" si="220"/>
        <v>0.24058335961102234</v>
      </c>
      <c r="AE286" s="30">
        <f t="shared" si="221"/>
        <v>13.784411126789731</v>
      </c>
      <c r="AF286" s="43">
        <f t="shared" si="228"/>
        <v>1.325720960352363</v>
      </c>
      <c r="AG286" s="45">
        <f t="shared" si="225"/>
        <v>43168</v>
      </c>
      <c r="AH286" s="42">
        <f t="shared" si="226"/>
        <v>78</v>
      </c>
      <c r="AI286" s="45">
        <f t="shared" si="227"/>
        <v>43168</v>
      </c>
      <c r="AJ286" s="30">
        <f t="shared" si="207"/>
        <v>43.08063858334981</v>
      </c>
      <c r="AK286" s="30">
        <f t="shared" si="208"/>
        <v>-10.569192167589218</v>
      </c>
      <c r="AL286" s="42"/>
      <c r="AM286" s="42"/>
    </row>
    <row r="287" spans="15:39" x14ac:dyDescent="0.25">
      <c r="O287" s="30">
        <f t="shared" si="222"/>
        <v>43.617644162318854</v>
      </c>
      <c r="P287" s="12">
        <f t="shared" si="223"/>
        <v>-3.3049554715764771</v>
      </c>
      <c r="Q287" s="30">
        <f t="shared" si="209"/>
        <v>-189.36000000000084</v>
      </c>
      <c r="R287" s="47">
        <f t="shared" si="210"/>
        <v>-43.036916414420283</v>
      </c>
      <c r="S287" s="47">
        <f t="shared" si="211"/>
        <v>-10.298644999398014</v>
      </c>
      <c r="T287" s="47">
        <f t="shared" si="212"/>
        <v>44.251985981257654</v>
      </c>
      <c r="U287" s="12">
        <f t="shared" si="224"/>
        <v>-0.23488104156526848</v>
      </c>
      <c r="V287" s="51">
        <f t="shared" si="213"/>
        <v>-0.23488104156526848</v>
      </c>
      <c r="W287" s="47">
        <f t="shared" si="214"/>
        <v>-0.23488104156526848</v>
      </c>
      <c r="X287" s="51">
        <f t="shared" si="215"/>
        <v>6.048304265614318</v>
      </c>
      <c r="Y287" s="51">
        <f t="shared" si="216"/>
        <v>6.05</v>
      </c>
      <c r="Z287" s="47">
        <f t="shared" si="217"/>
        <v>43.036916414420283</v>
      </c>
      <c r="AA287" s="47">
        <f t="shared" si="218"/>
        <v>-10.298644999398016</v>
      </c>
      <c r="AB287" s="47">
        <f t="shared" si="219"/>
        <v>44.251985981257654</v>
      </c>
      <c r="AC287" s="51"/>
      <c r="AD287" s="12">
        <f t="shared" si="220"/>
        <v>0.23488104156526848</v>
      </c>
      <c r="AE287" s="30">
        <f t="shared" si="221"/>
        <v>13.457692369326747</v>
      </c>
      <c r="AF287" s="43">
        <f t="shared" si="228"/>
        <v>1.3314232783981168</v>
      </c>
      <c r="AG287" s="45">
        <f t="shared" si="225"/>
        <v>43168</v>
      </c>
      <c r="AH287" s="42">
        <f t="shared" si="226"/>
        <v>78</v>
      </c>
      <c r="AI287" s="45">
        <f t="shared" si="227"/>
        <v>43168</v>
      </c>
      <c r="AJ287" s="30">
        <f t="shared" si="207"/>
        <v>43.036916414420283</v>
      </c>
      <c r="AK287" s="30">
        <f t="shared" si="208"/>
        <v>-10.298644999398016</v>
      </c>
      <c r="AL287" s="42"/>
      <c r="AM287" s="42"/>
    </row>
    <row r="288" spans="15:39" x14ac:dyDescent="0.25">
      <c r="O288" s="30">
        <f t="shared" si="222"/>
        <v>43.617644162318854</v>
      </c>
      <c r="P288" s="12">
        <f t="shared" si="223"/>
        <v>-3.3112386568836567</v>
      </c>
      <c r="Q288" s="30">
        <f t="shared" si="209"/>
        <v>-189.72000000000085</v>
      </c>
      <c r="R288" s="47">
        <f t="shared" si="210"/>
        <v>-42.991495221721721</v>
      </c>
      <c r="S288" s="47">
        <f t="shared" si="211"/>
        <v>-10.028377884258154</v>
      </c>
      <c r="T288" s="47">
        <f t="shared" si="212"/>
        <v>44.145634261938064</v>
      </c>
      <c r="U288" s="12">
        <f t="shared" si="224"/>
        <v>-0.22916639377181799</v>
      </c>
      <c r="V288" s="51">
        <f t="shared" si="213"/>
        <v>-0.22916639377181799</v>
      </c>
      <c r="W288" s="47">
        <f t="shared" si="214"/>
        <v>-0.22916639377181799</v>
      </c>
      <c r="X288" s="51">
        <f t="shared" si="215"/>
        <v>6.0540189134077682</v>
      </c>
      <c r="Y288" s="51">
        <f t="shared" si="216"/>
        <v>6.06</v>
      </c>
      <c r="Z288" s="47">
        <f t="shared" si="217"/>
        <v>42.991495221721721</v>
      </c>
      <c r="AA288" s="47">
        <f t="shared" si="218"/>
        <v>-10.028377884258154</v>
      </c>
      <c r="AB288" s="47">
        <f t="shared" si="219"/>
        <v>44.145634261938064</v>
      </c>
      <c r="AC288" s="51"/>
      <c r="AD288" s="12">
        <f t="shared" si="220"/>
        <v>0.22916639377181799</v>
      </c>
      <c r="AE288" s="30">
        <f t="shared" si="221"/>
        <v>13.130267169358286</v>
      </c>
      <c r="AF288" s="43">
        <f t="shared" si="228"/>
        <v>1.3371379261915672</v>
      </c>
      <c r="AG288" s="45">
        <f t="shared" si="225"/>
        <v>43168</v>
      </c>
      <c r="AH288" s="42">
        <f t="shared" si="226"/>
        <v>78</v>
      </c>
      <c r="AI288" s="45">
        <f t="shared" si="227"/>
        <v>43168</v>
      </c>
      <c r="AJ288" s="30">
        <f t="shared" si="207"/>
        <v>42.991495221721721</v>
      </c>
      <c r="AK288" s="30">
        <f t="shared" si="208"/>
        <v>-10.028377884258154</v>
      </c>
      <c r="AL288" s="42"/>
      <c r="AM288" s="42"/>
    </row>
    <row r="289" spans="15:39" x14ac:dyDescent="0.25">
      <c r="O289" s="30">
        <f t="shared" si="222"/>
        <v>43.617644162318854</v>
      </c>
      <c r="P289" s="12">
        <f t="shared" si="223"/>
        <v>-3.3175218421908363</v>
      </c>
      <c r="Q289" s="30">
        <f t="shared" si="209"/>
        <v>-190.08000000000084</v>
      </c>
      <c r="R289" s="47">
        <f t="shared" si="210"/>
        <v>-42.944376798405031</v>
      </c>
      <c r="S289" s="47">
        <f t="shared" si="211"/>
        <v>-9.7584014918525739</v>
      </c>
      <c r="T289" s="47">
        <f t="shared" si="212"/>
        <v>44.039140526122658</v>
      </c>
      <c r="U289" s="12">
        <f t="shared" si="224"/>
        <v>-0.22343931012464316</v>
      </c>
      <c r="V289" s="51">
        <f t="shared" si="213"/>
        <v>-0.22343931012464316</v>
      </c>
      <c r="W289" s="47">
        <f t="shared" si="214"/>
        <v>-0.22343931012464316</v>
      </c>
      <c r="X289" s="51">
        <f t="shared" si="215"/>
        <v>6.059745997054943</v>
      </c>
      <c r="Y289" s="51">
        <f t="shared" si="216"/>
        <v>6.06</v>
      </c>
      <c r="Z289" s="47">
        <f t="shared" si="217"/>
        <v>42.944376798405038</v>
      </c>
      <c r="AA289" s="47">
        <f t="shared" si="218"/>
        <v>-9.7584014918525757</v>
      </c>
      <c r="AB289" s="47">
        <f t="shared" si="219"/>
        <v>44.039140526122665</v>
      </c>
      <c r="AC289" s="51"/>
      <c r="AD289" s="12">
        <f t="shared" si="220"/>
        <v>0.22343931012464316</v>
      </c>
      <c r="AE289" s="30">
        <f t="shared" si="221"/>
        <v>12.802129447456778</v>
      </c>
      <c r="AF289" s="43">
        <f t="shared" si="228"/>
        <v>1.342865009838742</v>
      </c>
      <c r="AG289" s="45">
        <f t="shared" si="225"/>
        <v>43169</v>
      </c>
      <c r="AH289" s="42">
        <f t="shared" si="226"/>
        <v>79</v>
      </c>
      <c r="AI289" s="45">
        <f t="shared" si="227"/>
        <v>43169</v>
      </c>
      <c r="AJ289" s="30">
        <f t="shared" si="207"/>
        <v>42.944376798405038</v>
      </c>
      <c r="AK289" s="30">
        <f t="shared" si="208"/>
        <v>-9.7584014918525757</v>
      </c>
      <c r="AL289" s="42"/>
      <c r="AM289" s="42"/>
    </row>
    <row r="290" spans="15:39" x14ac:dyDescent="0.25">
      <c r="O290" s="30">
        <f t="shared" si="222"/>
        <v>43.617644162318854</v>
      </c>
      <c r="P290" s="12">
        <f t="shared" si="223"/>
        <v>-3.323805027498016</v>
      </c>
      <c r="Q290" s="30">
        <f t="shared" si="209"/>
        <v>-190.44000000000085</v>
      </c>
      <c r="R290" s="47">
        <f t="shared" si="210"/>
        <v>-42.895563004624897</v>
      </c>
      <c r="S290" s="47">
        <f t="shared" si="211"/>
        <v>-9.4887264803869726</v>
      </c>
      <c r="T290" s="47">
        <f t="shared" si="212"/>
        <v>43.932507960544903</v>
      </c>
      <c r="U290" s="12">
        <f t="shared" si="224"/>
        <v>-0.21769968366133668</v>
      </c>
      <c r="V290" s="51">
        <f t="shared" si="213"/>
        <v>-0.21769968366133668</v>
      </c>
      <c r="W290" s="47">
        <f t="shared" si="214"/>
        <v>-0.21769968366133668</v>
      </c>
      <c r="X290" s="51">
        <f t="shared" si="215"/>
        <v>6.0654856235182493</v>
      </c>
      <c r="Y290" s="51">
        <f t="shared" si="216"/>
        <v>6.0699999999999994</v>
      </c>
      <c r="Z290" s="47">
        <f t="shared" si="217"/>
        <v>42.895563004624897</v>
      </c>
      <c r="AA290" s="47">
        <f t="shared" si="218"/>
        <v>-9.4887264803869744</v>
      </c>
      <c r="AB290" s="47">
        <f t="shared" si="219"/>
        <v>43.932507960544903</v>
      </c>
      <c r="AC290" s="51"/>
      <c r="AD290" s="12">
        <f t="shared" si="220"/>
        <v>0.21769968366133668</v>
      </c>
      <c r="AE290" s="30">
        <f t="shared" si="221"/>
        <v>12.473273075127716</v>
      </c>
      <c r="AF290" s="43">
        <f t="shared" si="228"/>
        <v>1.3486046363020485</v>
      </c>
      <c r="AG290" s="45">
        <f t="shared" si="225"/>
        <v>43169</v>
      </c>
      <c r="AH290" s="42">
        <f t="shared" si="226"/>
        <v>79</v>
      </c>
      <c r="AI290" s="45">
        <f t="shared" si="227"/>
        <v>43169</v>
      </c>
      <c r="AJ290" s="30">
        <f t="shared" si="207"/>
        <v>42.895563004624897</v>
      </c>
      <c r="AK290" s="30">
        <f t="shared" si="208"/>
        <v>-9.4887264803869744</v>
      </c>
      <c r="AL290" s="42"/>
      <c r="AM290" s="42"/>
    </row>
    <row r="291" spans="15:39" x14ac:dyDescent="0.25">
      <c r="O291" s="30">
        <f t="shared" si="222"/>
        <v>43.617644162318854</v>
      </c>
      <c r="P291" s="12">
        <f t="shared" si="223"/>
        <v>-3.3300882128051956</v>
      </c>
      <c r="Q291" s="30">
        <f t="shared" si="209"/>
        <v>-190.80000000000084</v>
      </c>
      <c r="R291" s="47">
        <f t="shared" si="210"/>
        <v>-42.845055767466306</v>
      </c>
      <c r="S291" s="47">
        <f t="shared" si="211"/>
        <v>-9.2193634961690432</v>
      </c>
      <c r="T291" s="47">
        <f t="shared" si="212"/>
        <v>43.825739776891297</v>
      </c>
      <c r="U291" s="12">
        <f t="shared" si="224"/>
        <v>-0.21194740655891073</v>
      </c>
      <c r="V291" s="51">
        <f t="shared" si="213"/>
        <v>-0.21194740655891073</v>
      </c>
      <c r="W291" s="47">
        <f t="shared" si="214"/>
        <v>-0.21194740655891073</v>
      </c>
      <c r="X291" s="51">
        <f t="shared" si="215"/>
        <v>6.0712379006206758</v>
      </c>
      <c r="Y291" s="51">
        <f t="shared" si="216"/>
        <v>6.08</v>
      </c>
      <c r="Z291" s="47">
        <f t="shared" si="217"/>
        <v>42.845055767466306</v>
      </c>
      <c r="AA291" s="47">
        <f t="shared" si="218"/>
        <v>-9.2193634961690432</v>
      </c>
      <c r="AB291" s="47">
        <f t="shared" si="219"/>
        <v>43.825739776891297</v>
      </c>
      <c r="AC291" s="51"/>
      <c r="AD291" s="12">
        <f t="shared" si="220"/>
        <v>0.21194740655891073</v>
      </c>
      <c r="AE291" s="30">
        <f t="shared" si="221"/>
        <v>12.143691874568967</v>
      </c>
      <c r="AF291" s="43">
        <f t="shared" si="228"/>
        <v>1.3543569134044746</v>
      </c>
      <c r="AG291" s="45">
        <f t="shared" si="225"/>
        <v>43169</v>
      </c>
      <c r="AH291" s="42">
        <f t="shared" si="226"/>
        <v>79</v>
      </c>
      <c r="AI291" s="45">
        <f t="shared" si="227"/>
        <v>43169</v>
      </c>
      <c r="AJ291" s="30">
        <f t="shared" si="207"/>
        <v>42.845055767466306</v>
      </c>
      <c r="AK291" s="30">
        <f t="shared" si="208"/>
        <v>-9.2193634961690432</v>
      </c>
      <c r="AL291" s="42"/>
      <c r="AM291" s="42"/>
    </row>
    <row r="292" spans="15:39" x14ac:dyDescent="0.25">
      <c r="O292" s="30">
        <f t="shared" si="222"/>
        <v>43.617644162318854</v>
      </c>
      <c r="P292" s="12">
        <f t="shared" si="223"/>
        <v>-3.3363713981123753</v>
      </c>
      <c r="Q292" s="30">
        <f t="shared" si="209"/>
        <v>-191.16000000000085</v>
      </c>
      <c r="R292" s="47">
        <f t="shared" si="210"/>
        <v>-42.792857080868501</v>
      </c>
      <c r="S292" s="47">
        <f t="shared" si="211"/>
        <v>-8.9503231731881829</v>
      </c>
      <c r="T292" s="47">
        <f t="shared" si="212"/>
        <v>43.71883921203932</v>
      </c>
      <c r="U292" s="12">
        <f t="shared" si="224"/>
        <v>-0.20618237012971408</v>
      </c>
      <c r="V292" s="51">
        <f t="shared" si="213"/>
        <v>-0.20618237012971408</v>
      </c>
      <c r="W292" s="47">
        <f t="shared" si="214"/>
        <v>-0.20618237012971408</v>
      </c>
      <c r="X292" s="51">
        <f t="shared" si="215"/>
        <v>6.0770029370498726</v>
      </c>
      <c r="Y292" s="51">
        <f t="shared" si="216"/>
        <v>6.08</v>
      </c>
      <c r="Z292" s="47">
        <f t="shared" si="217"/>
        <v>42.792857080868501</v>
      </c>
      <c r="AA292" s="47">
        <f t="shared" si="218"/>
        <v>-8.9503231731881847</v>
      </c>
      <c r="AB292" s="47">
        <f t="shared" si="219"/>
        <v>43.71883921203932</v>
      </c>
      <c r="AC292" s="51"/>
      <c r="AD292" s="12">
        <f t="shared" si="220"/>
        <v>0.20618237012971408</v>
      </c>
      <c r="AE292" s="30">
        <f t="shared" si="221"/>
        <v>11.813379618436828</v>
      </c>
      <c r="AF292" s="43">
        <f t="shared" si="228"/>
        <v>1.3601219498336712</v>
      </c>
      <c r="AG292" s="45">
        <f t="shared" si="225"/>
        <v>43170</v>
      </c>
      <c r="AH292" s="42">
        <f t="shared" si="226"/>
        <v>80</v>
      </c>
      <c r="AI292" s="45">
        <f t="shared" si="227"/>
        <v>43170</v>
      </c>
      <c r="AJ292" s="30">
        <f t="shared" si="207"/>
        <v>42.792857080868501</v>
      </c>
      <c r="AK292" s="30">
        <f t="shared" si="208"/>
        <v>-8.9503231731881847</v>
      </c>
      <c r="AL292" s="42"/>
      <c r="AM292" s="42"/>
    </row>
    <row r="293" spans="15:39" x14ac:dyDescent="0.25">
      <c r="O293" s="30">
        <f t="shared" si="222"/>
        <v>43.617644162318854</v>
      </c>
      <c r="P293" s="12">
        <f t="shared" si="223"/>
        <v>-3.3426545834195549</v>
      </c>
      <c r="Q293" s="30">
        <f t="shared" si="209"/>
        <v>-191.52000000000083</v>
      </c>
      <c r="R293" s="47">
        <f t="shared" si="210"/>
        <v>-42.738969005546252</v>
      </c>
      <c r="S293" s="47">
        <f t="shared" si="211"/>
        <v>-8.6816161326956678</v>
      </c>
      <c r="T293" s="47">
        <f t="shared" si="212"/>
        <v>43.611809528297776</v>
      </c>
      <c r="U293" s="12">
        <f t="shared" si="224"/>
        <v>-0.20040446481747382</v>
      </c>
      <c r="V293" s="51">
        <f t="shared" si="213"/>
        <v>-0.20040446481747382</v>
      </c>
      <c r="W293" s="47">
        <f t="shared" si="214"/>
        <v>-0.20040446481747382</v>
      </c>
      <c r="X293" s="51">
        <f t="shared" si="215"/>
        <v>6.0827808423621121</v>
      </c>
      <c r="Y293" s="51">
        <f t="shared" si="216"/>
        <v>6.09</v>
      </c>
      <c r="Z293" s="47">
        <f t="shared" si="217"/>
        <v>42.738969005546252</v>
      </c>
      <c r="AA293" s="47">
        <f t="shared" si="218"/>
        <v>-8.6816161326956678</v>
      </c>
      <c r="AB293" s="47">
        <f t="shared" si="219"/>
        <v>43.611809528297776</v>
      </c>
      <c r="AC293" s="51"/>
      <c r="AD293" s="12">
        <f t="shared" si="220"/>
        <v>0.20040446481747382</v>
      </c>
      <c r="AE293" s="30">
        <f t="shared" si="221"/>
        <v>11.482330029619243</v>
      </c>
      <c r="AF293" s="43">
        <f t="shared" si="228"/>
        <v>1.3658998551459114</v>
      </c>
      <c r="AG293" s="45">
        <f t="shared" si="225"/>
        <v>43170</v>
      </c>
      <c r="AH293" s="42">
        <f t="shared" si="226"/>
        <v>80</v>
      </c>
      <c r="AI293" s="45">
        <f t="shared" si="227"/>
        <v>43170</v>
      </c>
      <c r="AJ293" s="30">
        <f t="shared" si="207"/>
        <v>42.738969005546252</v>
      </c>
      <c r="AK293" s="30">
        <f t="shared" si="208"/>
        <v>-8.6816161326956678</v>
      </c>
      <c r="AL293" s="42"/>
      <c r="AM293" s="42"/>
    </row>
    <row r="294" spans="15:39" x14ac:dyDescent="0.25">
      <c r="O294" s="30">
        <f t="shared" si="222"/>
        <v>43.617644162318854</v>
      </c>
      <c r="P294" s="12">
        <f t="shared" si="223"/>
        <v>-3.3489377687267345</v>
      </c>
      <c r="Q294" s="30">
        <f t="shared" si="209"/>
        <v>-191.88000000000088</v>
      </c>
      <c r="R294" s="47">
        <f t="shared" si="210"/>
        <v>-42.683393668908501</v>
      </c>
      <c r="S294" s="47">
        <f t="shared" si="211"/>
        <v>-8.4132529827853606</v>
      </c>
      <c r="T294" s="47">
        <f t="shared" si="212"/>
        <v>43.504654013649677</v>
      </c>
      <c r="U294" s="12">
        <f t="shared" si="224"/>
        <v>-0.19461358019346925</v>
      </c>
      <c r="V294" s="51">
        <f t="shared" si="213"/>
        <v>-0.19461358019346925</v>
      </c>
      <c r="W294" s="47">
        <f t="shared" si="214"/>
        <v>-0.19461358019346925</v>
      </c>
      <c r="X294" s="51">
        <f t="shared" si="215"/>
        <v>6.0885717269861166</v>
      </c>
      <c r="Y294" s="51">
        <f t="shared" si="216"/>
        <v>6.09</v>
      </c>
      <c r="Z294" s="47">
        <f t="shared" si="217"/>
        <v>42.683393668908501</v>
      </c>
      <c r="AA294" s="47">
        <f t="shared" si="218"/>
        <v>-8.4132529827853606</v>
      </c>
      <c r="AB294" s="47">
        <f t="shared" si="219"/>
        <v>43.504654013649677</v>
      </c>
      <c r="AC294" s="51"/>
      <c r="AD294" s="12">
        <f t="shared" si="220"/>
        <v>0.19461358019346925</v>
      </c>
      <c r="AE294" s="30">
        <f t="shared" si="221"/>
        <v>11.15053678101658</v>
      </c>
      <c r="AF294" s="43">
        <f t="shared" si="228"/>
        <v>1.3716907397699161</v>
      </c>
      <c r="AG294" s="45">
        <f t="shared" si="225"/>
        <v>43170</v>
      </c>
      <c r="AH294" s="42">
        <f t="shared" si="226"/>
        <v>80</v>
      </c>
      <c r="AI294" s="45">
        <f t="shared" si="227"/>
        <v>43170</v>
      </c>
      <c r="AJ294" s="30">
        <f t="shared" si="207"/>
        <v>42.683393668908501</v>
      </c>
      <c r="AK294" s="30">
        <f t="shared" si="208"/>
        <v>-8.4132529827853606</v>
      </c>
      <c r="AL294" s="42"/>
      <c r="AM294" s="42"/>
    </row>
    <row r="295" spans="15:39" x14ac:dyDescent="0.25">
      <c r="O295" s="30">
        <f t="shared" si="222"/>
        <v>43.617644162318854</v>
      </c>
      <c r="P295" s="12">
        <f t="shared" si="223"/>
        <v>-3.3552209540339142</v>
      </c>
      <c r="Q295" s="30">
        <f t="shared" si="209"/>
        <v>-192.24000000000089</v>
      </c>
      <c r="R295" s="47">
        <f t="shared" si="210"/>
        <v>-42.626133264974371</v>
      </c>
      <c r="S295" s="47">
        <f t="shared" si="211"/>
        <v>-8.145244317974905</v>
      </c>
      <c r="T295" s="47">
        <f t="shared" si="212"/>
        <v>43.397375981997541</v>
      </c>
      <c r="U295" s="12">
        <f t="shared" si="224"/>
        <v>-0.18880960495284266</v>
      </c>
      <c r="V295" s="51">
        <f t="shared" si="213"/>
        <v>-0.18880960495284266</v>
      </c>
      <c r="W295" s="47">
        <f t="shared" si="214"/>
        <v>-0.18880960495284266</v>
      </c>
      <c r="X295" s="51">
        <f t="shared" si="215"/>
        <v>6.0943757022267437</v>
      </c>
      <c r="Y295" s="51">
        <f t="shared" si="216"/>
        <v>6.1</v>
      </c>
      <c r="Z295" s="47">
        <f t="shared" si="217"/>
        <v>42.626133264974371</v>
      </c>
      <c r="AA295" s="47">
        <f t="shared" si="218"/>
        <v>-8.145244317974905</v>
      </c>
      <c r="AB295" s="47">
        <f t="shared" si="219"/>
        <v>43.397375981997541</v>
      </c>
      <c r="AC295" s="51"/>
      <c r="AD295" s="12">
        <f t="shared" si="220"/>
        <v>0.18880960495284266</v>
      </c>
      <c r="AE295" s="30">
        <f t="shared" si="221"/>
        <v>10.817993495330249</v>
      </c>
      <c r="AF295" s="43">
        <f t="shared" si="228"/>
        <v>1.3774947150105425</v>
      </c>
      <c r="AG295" s="45">
        <f t="shared" si="225"/>
        <v>43171</v>
      </c>
      <c r="AH295" s="42">
        <f t="shared" si="226"/>
        <v>81</v>
      </c>
      <c r="AI295" s="45">
        <f t="shared" si="227"/>
        <v>43171</v>
      </c>
      <c r="AJ295" s="30">
        <f t="shared" si="207"/>
        <v>42.626133264974371</v>
      </c>
      <c r="AK295" s="30">
        <f t="shared" si="208"/>
        <v>-8.145244317974905</v>
      </c>
      <c r="AL295" s="42"/>
      <c r="AM295" s="42"/>
    </row>
    <row r="296" spans="15:39" x14ac:dyDescent="0.25">
      <c r="O296" s="30">
        <f t="shared" si="222"/>
        <v>43.617644162318854</v>
      </c>
      <c r="P296" s="12">
        <f t="shared" si="223"/>
        <v>-3.3615041393410938</v>
      </c>
      <c r="Q296" s="30">
        <f t="shared" si="209"/>
        <v>-192.60000000000088</v>
      </c>
      <c r="R296" s="47">
        <f t="shared" si="210"/>
        <v>-42.567190054286577</v>
      </c>
      <c r="S296" s="47">
        <f t="shared" si="211"/>
        <v>-7.8776007187874857</v>
      </c>
      <c r="T296" s="47">
        <f t="shared" si="212"/>
        <v>43.289978773411235</v>
      </c>
      <c r="U296" s="12">
        <f t="shared" si="224"/>
        <v>-0.18299242691105586</v>
      </c>
      <c r="V296" s="51">
        <f t="shared" si="213"/>
        <v>-0.18299242691105586</v>
      </c>
      <c r="W296" s="47">
        <f t="shared" si="214"/>
        <v>-0.18299242691105586</v>
      </c>
      <c r="X296" s="51">
        <f t="shared" si="215"/>
        <v>6.1001928802685308</v>
      </c>
      <c r="Y296" s="51">
        <f t="shared" si="216"/>
        <v>6.1099999999999994</v>
      </c>
      <c r="Z296" s="47">
        <f t="shared" si="217"/>
        <v>42.567190054286577</v>
      </c>
      <c r="AA296" s="47">
        <f t="shared" si="218"/>
        <v>-7.8776007187874866</v>
      </c>
      <c r="AB296" s="47">
        <f t="shared" si="219"/>
        <v>43.289978773411235</v>
      </c>
      <c r="AC296" s="51"/>
      <c r="AD296" s="12">
        <f t="shared" si="220"/>
        <v>0.18299242691105586</v>
      </c>
      <c r="AE296" s="30">
        <f t="shared" si="221"/>
        <v>10.484693744859689</v>
      </c>
      <c r="AF296" s="43">
        <f t="shared" si="228"/>
        <v>1.3833118930523294</v>
      </c>
      <c r="AG296" s="45">
        <f t="shared" si="225"/>
        <v>43171</v>
      </c>
      <c r="AH296" s="42">
        <f t="shared" si="226"/>
        <v>81</v>
      </c>
      <c r="AI296" s="45">
        <f t="shared" si="227"/>
        <v>43171</v>
      </c>
      <c r="AJ296" s="30">
        <f t="shared" si="207"/>
        <v>42.567190054286577</v>
      </c>
      <c r="AK296" s="30">
        <f t="shared" si="208"/>
        <v>-7.8776007187874866</v>
      </c>
      <c r="AL296" s="42"/>
      <c r="AM296" s="42"/>
    </row>
    <row r="297" spans="15:39" x14ac:dyDescent="0.25">
      <c r="O297" s="30">
        <f t="shared" si="222"/>
        <v>43.617644162318854</v>
      </c>
      <c r="P297" s="12">
        <f t="shared" si="223"/>
        <v>-3.3677873246482735</v>
      </c>
      <c r="Q297" s="30">
        <f t="shared" si="209"/>
        <v>-192.96000000000089</v>
      </c>
      <c r="R297" s="47">
        <f t="shared" si="210"/>
        <v>-42.506566363822152</v>
      </c>
      <c r="S297" s="47">
        <f t="shared" si="211"/>
        <v>-7.6103327513341164</v>
      </c>
      <c r="T297" s="47">
        <f t="shared" si="212"/>
        <v>43.182465754378192</v>
      </c>
      <c r="U297" s="12">
        <f t="shared" si="224"/>
        <v>-0.17716193300049835</v>
      </c>
      <c r="V297" s="51">
        <f t="shared" si="213"/>
        <v>-0.17716193300049835</v>
      </c>
      <c r="W297" s="47">
        <f t="shared" si="214"/>
        <v>-0.17716193300049835</v>
      </c>
      <c r="X297" s="51">
        <f t="shared" si="215"/>
        <v>6.1060233741790881</v>
      </c>
      <c r="Y297" s="51">
        <f t="shared" si="216"/>
        <v>6.1099999999999994</v>
      </c>
      <c r="Z297" s="47">
        <f t="shared" si="217"/>
        <v>42.506566363822145</v>
      </c>
      <c r="AA297" s="47">
        <f t="shared" si="218"/>
        <v>-7.6103327513341164</v>
      </c>
      <c r="AB297" s="47">
        <f t="shared" si="219"/>
        <v>43.182465754378185</v>
      </c>
      <c r="AC297" s="51"/>
      <c r="AD297" s="12">
        <f t="shared" si="220"/>
        <v>0.17716193300049835</v>
      </c>
      <c r="AE297" s="30">
        <f t="shared" si="221"/>
        <v>10.150631051308016</v>
      </c>
      <c r="AF297" s="43">
        <f t="shared" si="228"/>
        <v>1.3891423869628869</v>
      </c>
      <c r="AG297" s="45">
        <f t="shared" si="225"/>
        <v>43171</v>
      </c>
      <c r="AH297" s="42">
        <f t="shared" si="226"/>
        <v>81</v>
      </c>
      <c r="AI297" s="45">
        <f t="shared" si="227"/>
        <v>43171</v>
      </c>
      <c r="AJ297" s="30">
        <f t="shared" si="207"/>
        <v>42.506566363822145</v>
      </c>
      <c r="AK297" s="30">
        <f t="shared" si="208"/>
        <v>-7.6103327513341164</v>
      </c>
      <c r="AL297" s="42"/>
      <c r="AM297" s="42"/>
    </row>
    <row r="298" spans="15:39" x14ac:dyDescent="0.25">
      <c r="O298" s="30">
        <f t="shared" si="222"/>
        <v>43.617644162318854</v>
      </c>
      <c r="P298" s="12">
        <f t="shared" si="223"/>
        <v>-3.3740705099554531</v>
      </c>
      <c r="Q298" s="30">
        <f t="shared" si="209"/>
        <v>-193.32000000000087</v>
      </c>
      <c r="R298" s="47">
        <f t="shared" si="210"/>
        <v>-42.444264586900573</v>
      </c>
      <c r="S298" s="47">
        <f t="shared" si="211"/>
        <v>-7.3434509668965209</v>
      </c>
      <c r="T298" s="47">
        <f t="shared" si="212"/>
        <v>43.074840318056147</v>
      </c>
      <c r="U298" s="12">
        <f t="shared" si="224"/>
        <v>-0.17131800926725538</v>
      </c>
      <c r="V298" s="51">
        <f t="shared" si="213"/>
        <v>-0.17131800926725538</v>
      </c>
      <c r="W298" s="47">
        <f t="shared" si="214"/>
        <v>-0.17131800926725538</v>
      </c>
      <c r="X298" s="51">
        <f t="shared" si="215"/>
        <v>6.1118672979123305</v>
      </c>
      <c r="Y298" s="51">
        <f t="shared" si="216"/>
        <v>6.12</v>
      </c>
      <c r="Z298" s="47">
        <f t="shared" si="217"/>
        <v>42.444264586900573</v>
      </c>
      <c r="AA298" s="47">
        <f t="shared" si="218"/>
        <v>-7.3434509668965209</v>
      </c>
      <c r="AB298" s="47">
        <f t="shared" si="219"/>
        <v>43.074840318056147</v>
      </c>
      <c r="AC298" s="51"/>
      <c r="AD298" s="12">
        <f t="shared" si="220"/>
        <v>0.17131800926725538</v>
      </c>
      <c r="AE298" s="30">
        <f t="shared" si="221"/>
        <v>9.815798885596859</v>
      </c>
      <c r="AF298" s="43">
        <f t="shared" si="228"/>
        <v>1.39498631069613</v>
      </c>
      <c r="AG298" s="45">
        <f t="shared" si="225"/>
        <v>43172</v>
      </c>
      <c r="AH298" s="42">
        <f t="shared" si="226"/>
        <v>82</v>
      </c>
      <c r="AI298" s="45">
        <f t="shared" si="227"/>
        <v>43172</v>
      </c>
      <c r="AJ298" s="30">
        <f t="shared" si="207"/>
        <v>42.444264586900573</v>
      </c>
      <c r="AK298" s="30">
        <f t="shared" si="208"/>
        <v>-7.3434509668965209</v>
      </c>
      <c r="AL298" s="42"/>
      <c r="AM298" s="42"/>
    </row>
    <row r="299" spans="15:39" x14ac:dyDescent="0.25">
      <c r="O299" s="30">
        <f t="shared" si="222"/>
        <v>43.617644162318854</v>
      </c>
      <c r="P299" s="12">
        <f t="shared" si="223"/>
        <v>-3.3803536952626327</v>
      </c>
      <c r="Q299" s="30">
        <f t="shared" si="209"/>
        <v>-193.68000000000089</v>
      </c>
      <c r="R299" s="47">
        <f t="shared" si="210"/>
        <v>-42.380287183089322</v>
      </c>
      <c r="S299" s="47">
        <f t="shared" si="211"/>
        <v>-7.0769659015105688</v>
      </c>
      <c r="T299" s="47">
        <f t="shared" si="212"/>
        <v>42.967105884528323</v>
      </c>
      <c r="U299" s="12">
        <f t="shared" si="224"/>
        <v>-0.16546054086804204</v>
      </c>
      <c r="V299" s="51">
        <f t="shared" si="213"/>
        <v>-0.16546054086804204</v>
      </c>
      <c r="W299" s="47">
        <f t="shared" si="214"/>
        <v>-0.16546054086804204</v>
      </c>
      <c r="X299" s="51">
        <f t="shared" si="215"/>
        <v>6.1177247663115439</v>
      </c>
      <c r="Y299" s="51">
        <f t="shared" si="216"/>
        <v>6.12</v>
      </c>
      <c r="Z299" s="47">
        <f t="shared" si="217"/>
        <v>42.380287183089322</v>
      </c>
      <c r="AA299" s="47">
        <f t="shared" si="218"/>
        <v>-7.0769659015105688</v>
      </c>
      <c r="AB299" s="47">
        <f t="shared" si="219"/>
        <v>42.967105884528323</v>
      </c>
      <c r="AC299" s="51"/>
      <c r="AD299" s="12">
        <f t="shared" si="220"/>
        <v>0.16546054086804204</v>
      </c>
      <c r="AE299" s="30">
        <f t="shared" si="221"/>
        <v>9.4801906676906835</v>
      </c>
      <c r="AF299" s="43">
        <f t="shared" si="228"/>
        <v>1.4008437790953432</v>
      </c>
      <c r="AG299" s="45">
        <f t="shared" si="225"/>
        <v>43172</v>
      </c>
      <c r="AH299" s="42">
        <f t="shared" si="226"/>
        <v>82</v>
      </c>
      <c r="AI299" s="45">
        <f t="shared" si="227"/>
        <v>43172</v>
      </c>
      <c r="AJ299" s="30">
        <f t="shared" si="207"/>
        <v>42.380287183089322</v>
      </c>
      <c r="AK299" s="30">
        <f t="shared" si="208"/>
        <v>-7.0769659015105688</v>
      </c>
      <c r="AL299" s="42"/>
      <c r="AM299" s="42"/>
    </row>
    <row r="300" spans="15:39" x14ac:dyDescent="0.25">
      <c r="O300" s="30">
        <f t="shared" si="222"/>
        <v>43.617644162318854</v>
      </c>
      <c r="P300" s="12">
        <f t="shared" si="223"/>
        <v>-3.3866368805698124</v>
      </c>
      <c r="Q300" s="30">
        <f t="shared" si="209"/>
        <v>-194.04000000000087</v>
      </c>
      <c r="R300" s="47">
        <f t="shared" si="210"/>
        <v>-42.314636678106758</v>
      </c>
      <c r="S300" s="47">
        <f t="shared" si="211"/>
        <v>-6.8108880755503485</v>
      </c>
      <c r="T300" s="47">
        <f t="shared" si="212"/>
        <v>42.859265901061015</v>
      </c>
      <c r="U300" s="12">
        <f t="shared" si="224"/>
        <v>-0.15958941206731347</v>
      </c>
      <c r="V300" s="51">
        <f t="shared" si="213"/>
        <v>-0.15958941206731347</v>
      </c>
      <c r="W300" s="47">
        <f t="shared" si="214"/>
        <v>-0.15958941206731347</v>
      </c>
      <c r="X300" s="51">
        <f t="shared" si="215"/>
        <v>6.1235958951122731</v>
      </c>
      <c r="Y300" s="51">
        <f t="shared" si="216"/>
        <v>6.13</v>
      </c>
      <c r="Z300" s="47">
        <f t="shared" si="217"/>
        <v>42.314636678106758</v>
      </c>
      <c r="AA300" s="47">
        <f t="shared" si="218"/>
        <v>-6.8108880755503485</v>
      </c>
      <c r="AB300" s="47">
        <f t="shared" si="219"/>
        <v>42.859265901061015</v>
      </c>
      <c r="AC300" s="51"/>
      <c r="AD300" s="12">
        <f t="shared" si="220"/>
        <v>0.15958941206731347</v>
      </c>
      <c r="AE300" s="30">
        <f t="shared" si="221"/>
        <v>9.1437997664312327</v>
      </c>
      <c r="AF300" s="43">
        <f t="shared" si="228"/>
        <v>1.4067149078960717</v>
      </c>
      <c r="AG300" s="45">
        <f t="shared" si="225"/>
        <v>43172</v>
      </c>
      <c r="AH300" s="42">
        <f t="shared" si="226"/>
        <v>82</v>
      </c>
      <c r="AI300" s="45">
        <f t="shared" si="227"/>
        <v>43172</v>
      </c>
      <c r="AJ300" s="30">
        <f t="shared" si="207"/>
        <v>42.314636678106758</v>
      </c>
      <c r="AK300" s="30">
        <f t="shared" si="208"/>
        <v>-6.8108880755503485</v>
      </c>
      <c r="AL300" s="42"/>
      <c r="AM300" s="42"/>
    </row>
    <row r="301" spans="15:39" x14ac:dyDescent="0.25">
      <c r="O301" s="30">
        <f t="shared" si="222"/>
        <v>43.617644162318854</v>
      </c>
      <c r="P301" s="12">
        <f t="shared" si="223"/>
        <v>-3.392920065876992</v>
      </c>
      <c r="Q301" s="30">
        <f t="shared" si="209"/>
        <v>-194.40000000000089</v>
      </c>
      <c r="R301" s="47">
        <f t="shared" si="210"/>
        <v>-42.247315663722411</v>
      </c>
      <c r="S301" s="47">
        <f t="shared" si="211"/>
        <v>-6.5452279933128334</v>
      </c>
      <c r="T301" s="47">
        <f t="shared" si="212"/>
        <v>42.751323842363654</v>
      </c>
      <c r="U301" s="12">
        <f t="shared" si="224"/>
        <v>-0.15370450623455714</v>
      </c>
      <c r="V301" s="51">
        <f t="shared" si="213"/>
        <v>-0.15370450623455714</v>
      </c>
      <c r="W301" s="47">
        <f t="shared" si="214"/>
        <v>-0.15370450623455714</v>
      </c>
      <c r="X301" s="51">
        <f t="shared" si="215"/>
        <v>6.1294808009450295</v>
      </c>
      <c r="Y301" s="51">
        <f t="shared" si="216"/>
        <v>6.13</v>
      </c>
      <c r="Z301" s="47">
        <f t="shared" si="217"/>
        <v>42.247315663722411</v>
      </c>
      <c r="AA301" s="47">
        <f t="shared" si="218"/>
        <v>-6.5452279933128334</v>
      </c>
      <c r="AB301" s="47">
        <f t="shared" si="219"/>
        <v>42.751323842363654</v>
      </c>
      <c r="AC301" s="51"/>
      <c r="AD301" s="12">
        <f t="shared" si="220"/>
        <v>0.15370450623455714</v>
      </c>
      <c r="AE301" s="30">
        <f t="shared" si="221"/>
        <v>8.8066194993823732</v>
      </c>
      <c r="AF301" s="43">
        <f t="shared" si="228"/>
        <v>1.412599813728828</v>
      </c>
      <c r="AG301" s="45">
        <f t="shared" si="225"/>
        <v>43173</v>
      </c>
      <c r="AH301" s="42">
        <f t="shared" si="226"/>
        <v>83</v>
      </c>
      <c r="AI301" s="45">
        <f t="shared" si="227"/>
        <v>43173</v>
      </c>
      <c r="AJ301" s="30">
        <f t="shared" si="207"/>
        <v>42.247315663722411</v>
      </c>
      <c r="AK301" s="30">
        <f t="shared" si="208"/>
        <v>-6.5452279933128334</v>
      </c>
      <c r="AL301" s="42"/>
      <c r="AM301" s="42"/>
    </row>
    <row r="302" spans="15:39" x14ac:dyDescent="0.25">
      <c r="O302" s="30">
        <f t="shared" si="222"/>
        <v>43.617644162318854</v>
      </c>
      <c r="P302" s="12">
        <f t="shared" si="223"/>
        <v>-3.3992032511841717</v>
      </c>
      <c r="Q302" s="30">
        <f t="shared" si="209"/>
        <v>-194.76000000000087</v>
      </c>
      <c r="R302" s="47">
        <f t="shared" si="210"/>
        <v>-42.178326797654648</v>
      </c>
      <c r="S302" s="47">
        <f t="shared" si="211"/>
        <v>-6.2799961426031814</v>
      </c>
      <c r="T302" s="47">
        <f t="shared" si="212"/>
        <v>42.643283210851195</v>
      </c>
      <c r="U302" s="12">
        <f t="shared" si="224"/>
        <v>-0.1478057058417766</v>
      </c>
      <c r="V302" s="51">
        <f t="shared" si="213"/>
        <v>-0.1478057058417766</v>
      </c>
      <c r="W302" s="47">
        <f t="shared" si="214"/>
        <v>-0.1478057058417766</v>
      </c>
      <c r="X302" s="51">
        <f t="shared" si="215"/>
        <v>6.1353796013378092</v>
      </c>
      <c r="Y302" s="51">
        <f t="shared" si="216"/>
        <v>6.14</v>
      </c>
      <c r="Z302" s="47">
        <f t="shared" si="217"/>
        <v>42.178326797654648</v>
      </c>
      <c r="AA302" s="47">
        <f t="shared" si="218"/>
        <v>-6.2799961426031814</v>
      </c>
      <c r="AB302" s="47">
        <f t="shared" si="219"/>
        <v>42.643283210851195</v>
      </c>
      <c r="AC302" s="51"/>
      <c r="AD302" s="12">
        <f t="shared" si="220"/>
        <v>0.1478057058417766</v>
      </c>
      <c r="AE302" s="30">
        <f t="shared" si="221"/>
        <v>8.4686431326859353</v>
      </c>
      <c r="AF302" s="43">
        <f t="shared" si="228"/>
        <v>1.4184986141216087</v>
      </c>
      <c r="AG302" s="45">
        <f t="shared" si="225"/>
        <v>43173</v>
      </c>
      <c r="AH302" s="42">
        <f t="shared" si="226"/>
        <v>83</v>
      </c>
      <c r="AI302" s="45">
        <f t="shared" si="227"/>
        <v>43173</v>
      </c>
      <c r="AJ302" s="30">
        <f t="shared" si="207"/>
        <v>42.178326797654648</v>
      </c>
      <c r="AK302" s="30">
        <f t="shared" si="208"/>
        <v>-6.2799961426031814</v>
      </c>
      <c r="AL302" s="42"/>
      <c r="AM302" s="42"/>
    </row>
    <row r="303" spans="15:39" x14ac:dyDescent="0.25">
      <c r="O303" s="30">
        <f t="shared" si="222"/>
        <v>43.617644162318854</v>
      </c>
      <c r="P303" s="12">
        <f t="shared" si="223"/>
        <v>-3.4054864364913513</v>
      </c>
      <c r="Q303" s="30">
        <f t="shared" si="209"/>
        <v>-195.12000000000089</v>
      </c>
      <c r="R303" s="47">
        <f t="shared" si="210"/>
        <v>-42.107672803465782</v>
      </c>
      <c r="S303" s="47">
        <f t="shared" si="211"/>
        <v>-6.0152029943207133</v>
      </c>
      <c r="T303" s="47">
        <f t="shared" si="212"/>
        <v>42.535147536909008</v>
      </c>
      <c r="U303" s="12">
        <f t="shared" si="224"/>
        <v>-0.14189289246117553</v>
      </c>
      <c r="V303" s="51">
        <f t="shared" si="213"/>
        <v>-0.14189289246117553</v>
      </c>
      <c r="W303" s="47">
        <f t="shared" si="214"/>
        <v>-0.14189289246117553</v>
      </c>
      <c r="X303" s="51">
        <f t="shared" si="215"/>
        <v>6.1412924147184107</v>
      </c>
      <c r="Y303" s="51">
        <f t="shared" si="216"/>
        <v>6.1499999999999995</v>
      </c>
      <c r="Z303" s="47">
        <f t="shared" si="217"/>
        <v>42.107672803465775</v>
      </c>
      <c r="AA303" s="47">
        <f t="shared" si="218"/>
        <v>-6.0152029943207133</v>
      </c>
      <c r="AB303" s="47">
        <f t="shared" si="219"/>
        <v>42.535147536909001</v>
      </c>
      <c r="AC303" s="51"/>
      <c r="AD303" s="12">
        <f t="shared" si="220"/>
        <v>0.14189289246117553</v>
      </c>
      <c r="AE303" s="30">
        <f t="shared" si="221"/>
        <v>8.1298638809290136</v>
      </c>
      <c r="AF303" s="43">
        <f t="shared" si="228"/>
        <v>1.4244114275022097</v>
      </c>
      <c r="AG303" s="45">
        <f t="shared" si="225"/>
        <v>43173</v>
      </c>
      <c r="AH303" s="42">
        <f t="shared" si="226"/>
        <v>83</v>
      </c>
      <c r="AI303" s="45">
        <f t="shared" si="227"/>
        <v>43173</v>
      </c>
      <c r="AJ303" s="30">
        <f t="shared" si="207"/>
        <v>42.107672803465775</v>
      </c>
      <c r="AK303" s="30">
        <f t="shared" si="208"/>
        <v>-6.0152029943207133</v>
      </c>
      <c r="AL303" s="42"/>
      <c r="AM303" s="42"/>
    </row>
    <row r="304" spans="15:39" x14ac:dyDescent="0.25">
      <c r="O304" s="30">
        <f t="shared" si="222"/>
        <v>43.617644162318854</v>
      </c>
      <c r="P304" s="12">
        <f t="shared" si="223"/>
        <v>-3.4117696217985309</v>
      </c>
      <c r="Q304" s="30">
        <f t="shared" si="209"/>
        <v>-195.48000000000087</v>
      </c>
      <c r="R304" s="47">
        <f t="shared" si="210"/>
        <v>-42.035356470454516</v>
      </c>
      <c r="S304" s="47">
        <f t="shared" si="211"/>
        <v>-5.750859002045523</v>
      </c>
      <c r="T304" s="47">
        <f t="shared" si="212"/>
        <v>42.426920379160102</v>
      </c>
      <c r="U304" s="12">
        <f t="shared" si="224"/>
        <v>-0.13596594676304999</v>
      </c>
      <c r="V304" s="51">
        <f t="shared" si="213"/>
        <v>-0.13596594676304999</v>
      </c>
      <c r="W304" s="47">
        <f t="shared" si="214"/>
        <v>-0.13596594676304999</v>
      </c>
      <c r="X304" s="51">
        <f t="shared" si="215"/>
        <v>6.1472193604165364</v>
      </c>
      <c r="Y304" s="51">
        <f t="shared" si="216"/>
        <v>6.1499999999999995</v>
      </c>
      <c r="Z304" s="47">
        <f t="shared" si="217"/>
        <v>42.035356470454524</v>
      </c>
      <c r="AA304" s="47">
        <f t="shared" si="218"/>
        <v>-5.7508590020455239</v>
      </c>
      <c r="AB304" s="47">
        <f t="shared" si="219"/>
        <v>42.426920379160102</v>
      </c>
      <c r="AC304" s="51"/>
      <c r="AD304" s="12">
        <f t="shared" si="220"/>
        <v>0.13596594676304999</v>
      </c>
      <c r="AE304" s="30">
        <f t="shared" si="221"/>
        <v>7.7902749070232016</v>
      </c>
      <c r="AF304" s="43">
        <f t="shared" si="228"/>
        <v>1.4303383732003352</v>
      </c>
      <c r="AG304" s="45">
        <f t="shared" si="225"/>
        <v>43174</v>
      </c>
      <c r="AH304" s="42">
        <f t="shared" si="226"/>
        <v>84</v>
      </c>
      <c r="AI304" s="45">
        <f t="shared" si="227"/>
        <v>43174</v>
      </c>
      <c r="AJ304" s="30">
        <f t="shared" si="207"/>
        <v>42.035356470454524</v>
      </c>
      <c r="AK304" s="30">
        <f t="shared" si="208"/>
        <v>-5.7508590020455239</v>
      </c>
      <c r="AL304" s="42"/>
      <c r="AM304" s="42"/>
    </row>
    <row r="305" spans="15:39" x14ac:dyDescent="0.25">
      <c r="O305" s="30">
        <f t="shared" si="222"/>
        <v>43.617644162318854</v>
      </c>
      <c r="P305" s="12">
        <f t="shared" si="223"/>
        <v>-3.4180528071057106</v>
      </c>
      <c r="Q305" s="30">
        <f t="shared" si="209"/>
        <v>-195.84000000000088</v>
      </c>
      <c r="R305" s="47">
        <f t="shared" si="210"/>
        <v>-41.961380653545852</v>
      </c>
      <c r="S305" s="47">
        <f t="shared" si="211"/>
        <v>-5.4869746016257963</v>
      </c>
      <c r="T305" s="47">
        <f t="shared" si="212"/>
        <v>42.318605324734634</v>
      </c>
      <c r="U305" s="12">
        <f t="shared" si="224"/>
        <v>-0.13002474851389884</v>
      </c>
      <c r="V305" s="51">
        <f t="shared" si="213"/>
        <v>-0.13002474851389884</v>
      </c>
      <c r="W305" s="47">
        <f t="shared" si="214"/>
        <v>-0.13002474851389884</v>
      </c>
      <c r="X305" s="51">
        <f t="shared" si="215"/>
        <v>6.1531605586656877</v>
      </c>
      <c r="Y305" s="51">
        <f t="shared" si="216"/>
        <v>6.16</v>
      </c>
      <c r="Z305" s="47">
        <f t="shared" si="217"/>
        <v>41.961380653545852</v>
      </c>
      <c r="AA305" s="47">
        <f t="shared" si="218"/>
        <v>-5.4869746016257954</v>
      </c>
      <c r="AB305" s="47">
        <f t="shared" si="219"/>
        <v>42.318605324734634</v>
      </c>
      <c r="AC305" s="51"/>
      <c r="AD305" s="12">
        <f t="shared" si="220"/>
        <v>0.13002474851389884</v>
      </c>
      <c r="AE305" s="30">
        <f t="shared" si="221"/>
        <v>7.4498693220963261</v>
      </c>
      <c r="AF305" s="43">
        <f t="shared" si="228"/>
        <v>1.4362795714494865</v>
      </c>
      <c r="AG305" s="45">
        <f t="shared" si="225"/>
        <v>43174</v>
      </c>
      <c r="AH305" s="42">
        <f t="shared" si="226"/>
        <v>84</v>
      </c>
      <c r="AI305" s="45">
        <f t="shared" si="227"/>
        <v>43174</v>
      </c>
      <c r="AJ305" s="30">
        <f t="shared" si="207"/>
        <v>41.961380653545852</v>
      </c>
      <c r="AK305" s="30">
        <f t="shared" si="208"/>
        <v>-5.4869746016257954</v>
      </c>
      <c r="AL305" s="42"/>
      <c r="AM305" s="42"/>
    </row>
    <row r="306" spans="15:39" x14ac:dyDescent="0.25">
      <c r="O306" s="30">
        <f t="shared" si="222"/>
        <v>43.617644162318854</v>
      </c>
      <c r="P306" s="12">
        <f t="shared" si="223"/>
        <v>-3.4243359924128902</v>
      </c>
      <c r="Q306" s="30">
        <f t="shared" si="209"/>
        <v>-196.20000000000087</v>
      </c>
      <c r="R306" s="47">
        <f t="shared" si="210"/>
        <v>-41.885748273178386</v>
      </c>
      <c r="S306" s="47">
        <f t="shared" si="211"/>
        <v>-5.2235602107658217</v>
      </c>
      <c r="T306" s="47">
        <f t="shared" si="212"/>
        <v>42.210205989541933</v>
      </c>
      <c r="U306" s="12">
        <f t="shared" si="224"/>
        <v>-0.12406917657476149</v>
      </c>
      <c r="V306" s="51">
        <f t="shared" si="213"/>
        <v>-0.12406917657476149</v>
      </c>
      <c r="W306" s="47">
        <f t="shared" si="214"/>
        <v>-0.12406917657476149</v>
      </c>
      <c r="X306" s="51">
        <f t="shared" si="215"/>
        <v>6.1591161306048248</v>
      </c>
      <c r="Y306" s="51">
        <f t="shared" si="216"/>
        <v>6.16</v>
      </c>
      <c r="Z306" s="47">
        <f t="shared" si="217"/>
        <v>41.885748273178379</v>
      </c>
      <c r="AA306" s="47">
        <f t="shared" si="218"/>
        <v>-5.2235602107658217</v>
      </c>
      <c r="AB306" s="47">
        <f t="shared" si="219"/>
        <v>42.210205989541926</v>
      </c>
      <c r="AC306" s="51"/>
      <c r="AD306" s="12">
        <f t="shared" si="220"/>
        <v>0.12406917657476149</v>
      </c>
      <c r="AE306" s="30">
        <f t="shared" si="221"/>
        <v>7.1086401853972125</v>
      </c>
      <c r="AF306" s="43">
        <f t="shared" si="228"/>
        <v>1.4422351433886238</v>
      </c>
      <c r="AG306" s="45">
        <f t="shared" si="225"/>
        <v>43174</v>
      </c>
      <c r="AH306" s="42">
        <f t="shared" si="226"/>
        <v>84</v>
      </c>
      <c r="AI306" s="45">
        <f t="shared" si="227"/>
        <v>43174</v>
      </c>
      <c r="AJ306" s="30">
        <f t="shared" si="207"/>
        <v>41.885748273178379</v>
      </c>
      <c r="AK306" s="30">
        <f t="shared" si="208"/>
        <v>-5.2235602107658217</v>
      </c>
      <c r="AL306" s="42"/>
      <c r="AM306" s="42"/>
    </row>
    <row r="307" spans="15:39" x14ac:dyDescent="0.25">
      <c r="O307" s="30">
        <f t="shared" si="222"/>
        <v>43.617644162318854</v>
      </c>
      <c r="P307" s="12">
        <f t="shared" si="223"/>
        <v>-3.4306191777200699</v>
      </c>
      <c r="Q307" s="30">
        <f t="shared" si="209"/>
        <v>-196.56000000000091</v>
      </c>
      <c r="R307" s="47">
        <f t="shared" si="210"/>
        <v>-41.808462315188976</v>
      </c>
      <c r="S307" s="47">
        <f t="shared" si="211"/>
        <v>-4.9606262286147107</v>
      </c>
      <c r="T307" s="47">
        <f t="shared" si="212"/>
        <v>42.101726018544618</v>
      </c>
      <c r="U307" s="12">
        <f t="shared" si="224"/>
        <v>-0.11809910889979248</v>
      </c>
      <c r="V307" s="51">
        <f t="shared" si="213"/>
        <v>-0.11809910889979248</v>
      </c>
      <c r="W307" s="47">
        <f t="shared" si="214"/>
        <v>-0.11809910889979248</v>
      </c>
      <c r="X307" s="51">
        <f t="shared" si="215"/>
        <v>6.165086198279794</v>
      </c>
      <c r="Y307" s="51">
        <f t="shared" si="216"/>
        <v>6.17</v>
      </c>
      <c r="Z307" s="47">
        <f t="shared" si="217"/>
        <v>41.808462315188976</v>
      </c>
      <c r="AA307" s="47">
        <f t="shared" si="218"/>
        <v>-4.9606262286147107</v>
      </c>
      <c r="AB307" s="47">
        <f t="shared" si="219"/>
        <v>42.101726018544618</v>
      </c>
      <c r="AC307" s="51"/>
      <c r="AD307" s="12">
        <f t="shared" si="220"/>
        <v>0.11809910889979248</v>
      </c>
      <c r="AE307" s="30">
        <f t="shared" si="221"/>
        <v>6.7665805042140086</v>
      </c>
      <c r="AF307" s="43">
        <f t="shared" si="228"/>
        <v>1.4482052110635928</v>
      </c>
      <c r="AG307" s="45">
        <f t="shared" si="225"/>
        <v>43175</v>
      </c>
      <c r="AH307" s="42">
        <f t="shared" si="226"/>
        <v>85</v>
      </c>
      <c r="AI307" s="45">
        <f t="shared" si="227"/>
        <v>43175</v>
      </c>
      <c r="AJ307" s="30">
        <f t="shared" si="207"/>
        <v>41.808462315188976</v>
      </c>
      <c r="AK307" s="30">
        <f t="shared" si="208"/>
        <v>-4.9606262286147107</v>
      </c>
      <c r="AL307" s="42"/>
      <c r="AM307" s="42"/>
    </row>
    <row r="308" spans="15:39" x14ac:dyDescent="0.25">
      <c r="O308" s="30">
        <f t="shared" si="222"/>
        <v>43.617644162318854</v>
      </c>
      <c r="P308" s="12">
        <f t="shared" si="223"/>
        <v>-3.4369023630272495</v>
      </c>
      <c r="Q308" s="30">
        <f t="shared" si="209"/>
        <v>-196.92000000000093</v>
      </c>
      <c r="R308" s="47">
        <f t="shared" si="210"/>
        <v>-41.729525830694918</v>
      </c>
      <c r="S308" s="47">
        <f t="shared" si="211"/>
        <v>-4.6981830353558607</v>
      </c>
      <c r="T308" s="47">
        <f t="shared" si="212"/>
        <v>41.993169086035174</v>
      </c>
      <c r="U308" s="12">
        <f t="shared" si="224"/>
        <v>-0.11211442253508305</v>
      </c>
      <c r="V308" s="51">
        <f t="shared" si="213"/>
        <v>-0.11211442253508305</v>
      </c>
      <c r="W308" s="47">
        <f t="shared" si="214"/>
        <v>-0.11211442253508305</v>
      </c>
      <c r="X308" s="51">
        <f t="shared" si="215"/>
        <v>6.1710708846445028</v>
      </c>
      <c r="Y308" s="51">
        <f t="shared" si="216"/>
        <v>6.18</v>
      </c>
      <c r="Z308" s="47">
        <f t="shared" si="217"/>
        <v>41.729525830694918</v>
      </c>
      <c r="AA308" s="47">
        <f t="shared" si="218"/>
        <v>-4.6981830353558616</v>
      </c>
      <c r="AB308" s="47">
        <f t="shared" si="219"/>
        <v>41.993169086035174</v>
      </c>
      <c r="AC308" s="51"/>
      <c r="AD308" s="12">
        <f t="shared" si="220"/>
        <v>0.11211442253508305</v>
      </c>
      <c r="AE308" s="30">
        <f t="shared" si="221"/>
        <v>6.4236832338066669</v>
      </c>
      <c r="AF308" s="43">
        <f t="shared" si="228"/>
        <v>1.4541898974283023</v>
      </c>
      <c r="AG308" s="45">
        <f t="shared" si="225"/>
        <v>43175</v>
      </c>
      <c r="AH308" s="42">
        <f t="shared" si="226"/>
        <v>85</v>
      </c>
      <c r="AI308" s="45">
        <f t="shared" si="227"/>
        <v>43175</v>
      </c>
      <c r="AJ308" s="30">
        <f t="shared" si="207"/>
        <v>41.729525830694918</v>
      </c>
      <c r="AK308" s="30">
        <f t="shared" si="208"/>
        <v>-4.6981830353558616</v>
      </c>
      <c r="AL308" s="42"/>
      <c r="AM308" s="42"/>
    </row>
    <row r="309" spans="15:39" x14ac:dyDescent="0.25">
      <c r="O309" s="30">
        <f t="shared" si="222"/>
        <v>43.617644162318854</v>
      </c>
      <c r="P309" s="12">
        <f t="shared" si="223"/>
        <v>-3.4431855483344291</v>
      </c>
      <c r="Q309" s="30">
        <f t="shared" si="209"/>
        <v>-197.28000000000091</v>
      </c>
      <c r="R309" s="47">
        <f t="shared" si="210"/>
        <v>-41.648941935973454</v>
      </c>
      <c r="S309" s="47">
        <f t="shared" si="211"/>
        <v>-4.4362409917971704</v>
      </c>
      <c r="T309" s="47">
        <f t="shared" si="212"/>
        <v>41.88453889591468</v>
      </c>
      <c r="U309" s="12">
        <f t="shared" si="224"/>
        <v>-0.10611499361774028</v>
      </c>
      <c r="V309" s="51">
        <f t="shared" si="213"/>
        <v>-0.10611499361774028</v>
      </c>
      <c r="W309" s="47">
        <f t="shared" si="214"/>
        <v>-0.10611499361774028</v>
      </c>
      <c r="X309" s="51">
        <f t="shared" si="215"/>
        <v>6.1770703135618463</v>
      </c>
      <c r="Y309" s="51">
        <f t="shared" si="216"/>
        <v>6.18</v>
      </c>
      <c r="Z309" s="47">
        <f t="shared" si="217"/>
        <v>41.648941935973454</v>
      </c>
      <c r="AA309" s="47">
        <f t="shared" si="218"/>
        <v>-4.4362409917971704</v>
      </c>
      <c r="AB309" s="47">
        <f t="shared" si="219"/>
        <v>41.88453889591468</v>
      </c>
      <c r="AC309" s="51"/>
      <c r="AD309" s="12">
        <f t="shared" si="220"/>
        <v>0.10611499361774028</v>
      </c>
      <c r="AE309" s="30">
        <f t="shared" si="221"/>
        <v>6.0799412773541848</v>
      </c>
      <c r="AF309" s="43">
        <f t="shared" si="228"/>
        <v>1.4601893263456449</v>
      </c>
      <c r="AG309" s="45">
        <f t="shared" si="225"/>
        <v>43175</v>
      </c>
      <c r="AH309" s="42">
        <f t="shared" si="226"/>
        <v>85</v>
      </c>
      <c r="AI309" s="45">
        <f t="shared" si="227"/>
        <v>43175</v>
      </c>
      <c r="AJ309" s="30">
        <f t="shared" si="207"/>
        <v>41.648941935973454</v>
      </c>
      <c r="AK309" s="30">
        <f t="shared" si="208"/>
        <v>-4.4362409917971704</v>
      </c>
      <c r="AL309" s="42"/>
      <c r="AM309" s="42"/>
    </row>
    <row r="310" spans="15:39" x14ac:dyDescent="0.25">
      <c r="O310" s="30">
        <f t="shared" si="222"/>
        <v>43.617644162318854</v>
      </c>
      <c r="P310" s="12">
        <f t="shared" si="223"/>
        <v>-3.4494687336416088</v>
      </c>
      <c r="Q310" s="30">
        <f t="shared" si="209"/>
        <v>-197.64000000000092</v>
      </c>
      <c r="R310" s="47">
        <f t="shared" si="210"/>
        <v>-41.566713812338776</v>
      </c>
      <c r="S310" s="47">
        <f t="shared" si="211"/>
        <v>-4.1748104389620018</v>
      </c>
      <c r="T310" s="47">
        <f t="shared" si="212"/>
        <v>41.775839181973851</v>
      </c>
      <c r="U310" s="12">
        <f t="shared" si="224"/>
        <v>-0.10010069737523347</v>
      </c>
      <c r="V310" s="51">
        <f t="shared" si="213"/>
        <v>-0.10010069737523347</v>
      </c>
      <c r="W310" s="47">
        <f t="shared" si="214"/>
        <v>-0.10010069737523347</v>
      </c>
      <c r="X310" s="51">
        <f t="shared" si="215"/>
        <v>6.1830846098043528</v>
      </c>
      <c r="Y310" s="51">
        <f t="shared" si="216"/>
        <v>6.1899999999999995</v>
      </c>
      <c r="Z310" s="47">
        <f t="shared" si="217"/>
        <v>41.566713812338783</v>
      </c>
      <c r="AA310" s="47">
        <f t="shared" si="218"/>
        <v>-4.1748104389620018</v>
      </c>
      <c r="AB310" s="47">
        <f t="shared" si="219"/>
        <v>41.775839181973851</v>
      </c>
      <c r="AC310" s="51"/>
      <c r="AD310" s="12">
        <f t="shared" si="220"/>
        <v>0.10010069737523347</v>
      </c>
      <c r="AE310" s="30">
        <f t="shared" si="221"/>
        <v>5.7353474859171554</v>
      </c>
      <c r="AF310" s="43">
        <f t="shared" si="228"/>
        <v>1.4662036225881518</v>
      </c>
      <c r="AG310" s="45">
        <f t="shared" si="225"/>
        <v>43176</v>
      </c>
      <c r="AH310" s="42">
        <f t="shared" si="226"/>
        <v>86</v>
      </c>
      <c r="AI310" s="45">
        <f t="shared" si="227"/>
        <v>43176</v>
      </c>
      <c r="AJ310" s="30">
        <f t="shared" si="207"/>
        <v>41.566713812338783</v>
      </c>
      <c r="AK310" s="30">
        <f t="shared" si="208"/>
        <v>-4.1748104389620018</v>
      </c>
      <c r="AL310" s="42"/>
      <c r="AM310" s="42"/>
    </row>
    <row r="311" spans="15:39" x14ac:dyDescent="0.25">
      <c r="O311" s="30">
        <f t="shared" si="222"/>
        <v>43.617644162318854</v>
      </c>
      <c r="P311" s="12">
        <f t="shared" si="223"/>
        <v>-3.4557519189487884</v>
      </c>
      <c r="Q311" s="30">
        <f t="shared" si="209"/>
        <v>-198.00000000000091</v>
      </c>
      <c r="R311" s="47">
        <f t="shared" si="210"/>
        <v>-41.482844706016394</v>
      </c>
      <c r="S311" s="47">
        <f t="shared" si="211"/>
        <v>-3.9139016976809415</v>
      </c>
      <c r="T311" s="47">
        <f t="shared" si="212"/>
        <v>41.667073708176126</v>
      </c>
      <c r="U311" s="12">
        <f t="shared" si="224"/>
        <v>-9.4071408125019851E-2</v>
      </c>
      <c r="V311" s="51">
        <f t="shared" si="213"/>
        <v>-9.4071408125019851E-2</v>
      </c>
      <c r="W311" s="47">
        <f t="shared" si="214"/>
        <v>-9.4071408125019851E-2</v>
      </c>
      <c r="X311" s="51">
        <f t="shared" si="215"/>
        <v>6.1891138990545667</v>
      </c>
      <c r="Y311" s="51">
        <f t="shared" si="216"/>
        <v>6.1899999999999995</v>
      </c>
      <c r="Z311" s="47">
        <f t="shared" si="217"/>
        <v>41.482844706016394</v>
      </c>
      <c r="AA311" s="47">
        <f t="shared" si="218"/>
        <v>-3.913901697680942</v>
      </c>
      <c r="AB311" s="47">
        <f t="shared" si="219"/>
        <v>41.667073708176126</v>
      </c>
      <c r="AC311" s="51"/>
      <c r="AD311" s="12">
        <f t="shared" si="220"/>
        <v>9.4071408125019851E-2</v>
      </c>
      <c r="AE311" s="30">
        <f t="shared" si="221"/>
        <v>5.3898946584163179</v>
      </c>
      <c r="AF311" s="43">
        <f t="shared" si="228"/>
        <v>1.4722329118383655</v>
      </c>
      <c r="AG311" s="45">
        <f t="shared" si="225"/>
        <v>43176</v>
      </c>
      <c r="AH311" s="42">
        <f t="shared" si="226"/>
        <v>86</v>
      </c>
      <c r="AI311" s="45">
        <f t="shared" si="227"/>
        <v>43176</v>
      </c>
      <c r="AJ311" s="30">
        <f t="shared" si="207"/>
        <v>41.482844706016394</v>
      </c>
      <c r="AK311" s="30">
        <f t="shared" si="208"/>
        <v>-3.913901697680942</v>
      </c>
      <c r="AL311" s="42"/>
      <c r="AM311" s="42"/>
    </row>
    <row r="312" spans="15:39" x14ac:dyDescent="0.25">
      <c r="O312" s="30">
        <f t="shared" si="222"/>
        <v>43.617644162318854</v>
      </c>
      <c r="P312" s="12">
        <f t="shared" si="223"/>
        <v>-3.4620351042559681</v>
      </c>
      <c r="Q312" s="30">
        <f t="shared" si="209"/>
        <v>-198.36000000000092</v>
      </c>
      <c r="R312" s="47">
        <f t="shared" si="210"/>
        <v>-41.397337928015034</v>
      </c>
      <c r="S312" s="47">
        <f t="shared" si="211"/>
        <v>-3.6535250681843472</v>
      </c>
      <c r="T312" s="47">
        <f t="shared" si="212"/>
        <v>41.558246268943108</v>
      </c>
      <c r="U312" s="12">
        <f t="shared" si="224"/>
        <v>-8.8026999274459575E-2</v>
      </c>
      <c r="V312" s="51">
        <f t="shared" si="213"/>
        <v>-8.8026999274459575E-2</v>
      </c>
      <c r="W312" s="47">
        <f t="shared" si="214"/>
        <v>-8.8026999274459575E-2</v>
      </c>
      <c r="X312" s="51">
        <f t="shared" si="215"/>
        <v>6.1951583079051264</v>
      </c>
      <c r="Y312" s="51">
        <f t="shared" si="216"/>
        <v>6.2</v>
      </c>
      <c r="Z312" s="47">
        <f t="shared" si="217"/>
        <v>41.397337928015034</v>
      </c>
      <c r="AA312" s="47">
        <f t="shared" si="218"/>
        <v>-3.6535250681843476</v>
      </c>
      <c r="AB312" s="47">
        <f t="shared" si="219"/>
        <v>41.558246268943108</v>
      </c>
      <c r="AC312" s="51"/>
      <c r="AD312" s="12">
        <f t="shared" si="220"/>
        <v>8.8026999274459575E-2</v>
      </c>
      <c r="AE312" s="30">
        <f t="shared" si="221"/>
        <v>5.0435755416276935</v>
      </c>
      <c r="AF312" s="43">
        <f t="shared" si="228"/>
        <v>1.4782773206889257</v>
      </c>
      <c r="AG312" s="45">
        <f t="shared" si="225"/>
        <v>43176</v>
      </c>
      <c r="AH312" s="42">
        <f t="shared" si="226"/>
        <v>86</v>
      </c>
      <c r="AI312" s="45">
        <f t="shared" si="227"/>
        <v>43176</v>
      </c>
      <c r="AJ312" s="30">
        <f t="shared" si="207"/>
        <v>41.397337928015034</v>
      </c>
      <c r="AK312" s="30">
        <f t="shared" si="208"/>
        <v>-3.6535250681843476</v>
      </c>
      <c r="AL312" s="42"/>
      <c r="AM312" s="42"/>
    </row>
    <row r="313" spans="15:39" x14ac:dyDescent="0.25">
      <c r="O313" s="30">
        <f t="shared" si="222"/>
        <v>43.617644162318854</v>
      </c>
      <c r="P313" s="12">
        <f t="shared" si="223"/>
        <v>-3.4683182895631477</v>
      </c>
      <c r="Q313" s="30">
        <f t="shared" si="209"/>
        <v>-198.72000000000091</v>
      </c>
      <c r="R313" s="47">
        <f t="shared" si="210"/>
        <v>-41.310196853995862</v>
      </c>
      <c r="S313" s="47">
        <f t="shared" si="211"/>
        <v>-3.3936908296957125</v>
      </c>
      <c r="T313" s="47">
        <f t="shared" si="212"/>
        <v>41.449360689441889</v>
      </c>
      <c r="U313" s="12">
        <f t="shared" si="224"/>
        <v>-8.1967343321032712E-2</v>
      </c>
      <c r="V313" s="51">
        <f t="shared" si="213"/>
        <v>-8.1967343321032712E-2</v>
      </c>
      <c r="W313" s="47">
        <f t="shared" si="214"/>
        <v>-8.1967343321032712E-2</v>
      </c>
      <c r="X313" s="51">
        <f t="shared" si="215"/>
        <v>6.2012179638585536</v>
      </c>
      <c r="Y313" s="51">
        <f t="shared" si="216"/>
        <v>6.21</v>
      </c>
      <c r="Z313" s="47">
        <f t="shared" si="217"/>
        <v>41.310196853995862</v>
      </c>
      <c r="AA313" s="47">
        <f t="shared" si="218"/>
        <v>-3.3936908296957129</v>
      </c>
      <c r="AB313" s="47">
        <f t="shared" si="219"/>
        <v>41.449360689441889</v>
      </c>
      <c r="AC313" s="51"/>
      <c r="AD313" s="12">
        <f t="shared" si="220"/>
        <v>8.1967343321032712E-2</v>
      </c>
      <c r="AE313" s="30">
        <f t="shared" si="221"/>
        <v>4.6963828301950112</v>
      </c>
      <c r="AF313" s="43">
        <f t="shared" si="228"/>
        <v>1.4843369766423526</v>
      </c>
      <c r="AG313" s="45">
        <f t="shared" si="225"/>
        <v>43177</v>
      </c>
      <c r="AH313" s="42">
        <f t="shared" si="226"/>
        <v>87</v>
      </c>
      <c r="AI313" s="45">
        <f t="shared" si="227"/>
        <v>43177</v>
      </c>
      <c r="AJ313" s="30">
        <f t="shared" si="207"/>
        <v>41.310196853995862</v>
      </c>
      <c r="AK313" s="30">
        <f t="shared" si="208"/>
        <v>-3.3936908296957129</v>
      </c>
      <c r="AL313" s="42"/>
      <c r="AM313" s="42"/>
    </row>
    <row r="314" spans="15:39" x14ac:dyDescent="0.25">
      <c r="O314" s="30">
        <f t="shared" si="222"/>
        <v>43.617644162318854</v>
      </c>
      <c r="P314" s="12">
        <f t="shared" si="223"/>
        <v>-3.4746014748703273</v>
      </c>
      <c r="Q314" s="30">
        <f t="shared" si="209"/>
        <v>-199.08000000000092</v>
      </c>
      <c r="R314" s="47">
        <f t="shared" si="210"/>
        <v>-41.221424924139292</v>
      </c>
      <c r="S314" s="47">
        <f t="shared" si="211"/>
        <v>-3.1344092400258692</v>
      </c>
      <c r="T314" s="47">
        <f t="shared" si="212"/>
        <v>41.340420825874659</v>
      </c>
      <c r="U314" s="12">
        <f t="shared" si="224"/>
        <v>-7.5892311852869279E-2</v>
      </c>
      <c r="V314" s="51">
        <f t="shared" si="213"/>
        <v>-7.5892311852869279E-2</v>
      </c>
      <c r="W314" s="47">
        <f t="shared" si="214"/>
        <v>-7.5892311852869279E-2</v>
      </c>
      <c r="X314" s="51">
        <f t="shared" si="215"/>
        <v>6.2072929953267169</v>
      </c>
      <c r="Y314" s="51">
        <f t="shared" si="216"/>
        <v>6.21</v>
      </c>
      <c r="Z314" s="47">
        <f t="shared" si="217"/>
        <v>41.221424924139292</v>
      </c>
      <c r="AA314" s="47">
        <f t="shared" si="218"/>
        <v>-3.1344092400258687</v>
      </c>
      <c r="AB314" s="47">
        <f t="shared" si="219"/>
        <v>41.340420825874659</v>
      </c>
      <c r="AC314" s="51"/>
      <c r="AD314" s="12">
        <f t="shared" si="220"/>
        <v>7.5892311852869279E-2</v>
      </c>
      <c r="AE314" s="30">
        <f t="shared" si="221"/>
        <v>4.3483091666600826</v>
      </c>
      <c r="AF314" s="43">
        <f t="shared" si="228"/>
        <v>1.4904120081105159</v>
      </c>
      <c r="AG314" s="45">
        <f t="shared" si="225"/>
        <v>43177</v>
      </c>
      <c r="AH314" s="42">
        <f t="shared" si="226"/>
        <v>87</v>
      </c>
      <c r="AI314" s="45">
        <f t="shared" si="227"/>
        <v>43177</v>
      </c>
      <c r="AJ314" s="30">
        <f t="shared" si="207"/>
        <v>41.221424924139292</v>
      </c>
      <c r="AK314" s="30">
        <f t="shared" si="208"/>
        <v>-3.1344092400258687</v>
      </c>
      <c r="AL314" s="42"/>
      <c r="AM314" s="42"/>
    </row>
    <row r="315" spans="15:39" x14ac:dyDescent="0.25">
      <c r="O315" s="30">
        <f t="shared" si="222"/>
        <v>43.617644162318854</v>
      </c>
      <c r="P315" s="12">
        <f t="shared" si="223"/>
        <v>-3.480884660177507</v>
      </c>
      <c r="Q315" s="30">
        <f t="shared" si="209"/>
        <v>-199.44000000000091</v>
      </c>
      <c r="R315" s="47">
        <f t="shared" si="210"/>
        <v>-41.131025643009096</v>
      </c>
      <c r="S315" s="47">
        <f t="shared" si="211"/>
        <v>-2.8756905351680153</v>
      </c>
      <c r="T315" s="47">
        <f t="shared" si="212"/>
        <v>41.231430565770175</v>
      </c>
      <c r="U315" s="12">
        <f t="shared" si="224"/>
        <v>-6.9801775549604692E-2</v>
      </c>
      <c r="V315" s="51">
        <f t="shared" si="213"/>
        <v>-6.9801775549604692E-2</v>
      </c>
      <c r="W315" s="47">
        <f t="shared" si="214"/>
        <v>-6.9801775549604692E-2</v>
      </c>
      <c r="X315" s="51">
        <f t="shared" si="215"/>
        <v>6.2133835316299812</v>
      </c>
      <c r="Y315" s="51">
        <f t="shared" si="216"/>
        <v>6.22</v>
      </c>
      <c r="Z315" s="47">
        <f t="shared" si="217"/>
        <v>41.131025643009103</v>
      </c>
      <c r="AA315" s="47">
        <f t="shared" si="218"/>
        <v>-2.8756905351680158</v>
      </c>
      <c r="AB315" s="47">
        <f t="shared" si="219"/>
        <v>41.231430565770182</v>
      </c>
      <c r="AC315" s="51"/>
      <c r="AD315" s="12">
        <f t="shared" si="220"/>
        <v>6.9801775549604692E-2</v>
      </c>
      <c r="AE315" s="30">
        <f t="shared" si="221"/>
        <v>3.9993471415118109</v>
      </c>
      <c r="AF315" s="43">
        <f t="shared" si="228"/>
        <v>1.4965025444137805</v>
      </c>
      <c r="AG315" s="45">
        <f t="shared" si="225"/>
        <v>43177</v>
      </c>
      <c r="AH315" s="42">
        <f t="shared" si="226"/>
        <v>87</v>
      </c>
      <c r="AI315" s="45">
        <f t="shared" si="227"/>
        <v>43177</v>
      </c>
      <c r="AJ315" s="30">
        <f t="shared" si="207"/>
        <v>41.131025643009103</v>
      </c>
      <c r="AK315" s="30">
        <f t="shared" si="208"/>
        <v>-2.8756905351680158</v>
      </c>
      <c r="AL315" s="42"/>
      <c r="AM315" s="42"/>
    </row>
    <row r="316" spans="15:39" x14ac:dyDescent="0.25">
      <c r="O316" s="30">
        <f t="shared" si="222"/>
        <v>43.617644162318854</v>
      </c>
      <c r="P316" s="12">
        <f t="shared" si="223"/>
        <v>-3.4871678454846866</v>
      </c>
      <c r="Q316" s="30">
        <f t="shared" si="209"/>
        <v>-199.80000000000092</v>
      </c>
      <c r="R316" s="47">
        <f t="shared" si="210"/>
        <v>-41.03900257941411</v>
      </c>
      <c r="S316" s="47">
        <f t="shared" si="211"/>
        <v>-2.6175449288936186</v>
      </c>
      <c r="T316" s="47">
        <f t="shared" si="212"/>
        <v>41.122393828277247</v>
      </c>
      <c r="U316" s="12">
        <f t="shared" si="224"/>
        <v>-6.3695604183573132E-2</v>
      </c>
      <c r="V316" s="51">
        <f t="shared" si="213"/>
        <v>-6.3695604183573132E-2</v>
      </c>
      <c r="W316" s="47">
        <f t="shared" si="214"/>
        <v>-6.3695604183573132E-2</v>
      </c>
      <c r="X316" s="51">
        <f t="shared" si="215"/>
        <v>6.2194897029960128</v>
      </c>
      <c r="Y316" s="51">
        <f t="shared" si="216"/>
        <v>6.22</v>
      </c>
      <c r="Z316" s="47">
        <f t="shared" si="217"/>
        <v>41.03900257941411</v>
      </c>
      <c r="AA316" s="47">
        <f t="shared" si="218"/>
        <v>-2.6175449288936186</v>
      </c>
      <c r="AB316" s="47">
        <f t="shared" si="219"/>
        <v>41.122393828277247</v>
      </c>
      <c r="AC316" s="51"/>
      <c r="AD316" s="12">
        <f t="shared" si="220"/>
        <v>6.3695604183573132E-2</v>
      </c>
      <c r="AE316" s="30">
        <f t="shared" si="221"/>
        <v>3.6494892932545704</v>
      </c>
      <c r="AF316" s="43">
        <f t="shared" si="228"/>
        <v>1.502608715779812</v>
      </c>
      <c r="AG316" s="45">
        <f t="shared" si="225"/>
        <v>43178</v>
      </c>
      <c r="AH316" s="42">
        <f t="shared" si="226"/>
        <v>88</v>
      </c>
      <c r="AI316" s="45">
        <f t="shared" si="227"/>
        <v>43178</v>
      </c>
      <c r="AJ316" s="30">
        <f t="shared" si="207"/>
        <v>41.03900257941411</v>
      </c>
      <c r="AK316" s="30">
        <f t="shared" si="208"/>
        <v>-2.6175449288936186</v>
      </c>
      <c r="AL316" s="42"/>
      <c r="AM316" s="42"/>
    </row>
    <row r="317" spans="15:39" x14ac:dyDescent="0.25">
      <c r="O317" s="30">
        <f t="shared" si="222"/>
        <v>43.617644162318854</v>
      </c>
      <c r="P317" s="12">
        <f t="shared" si="223"/>
        <v>-3.4934510307918663</v>
      </c>
      <c r="Q317" s="30">
        <f t="shared" si="209"/>
        <v>-200.16000000000093</v>
      </c>
      <c r="R317" s="47">
        <f t="shared" si="210"/>
        <v>-40.945359366267319</v>
      </c>
      <c r="S317" s="47">
        <f t="shared" si="211"/>
        <v>-2.3599826123492029</v>
      </c>
      <c r="T317" s="47">
        <f t="shared" si="212"/>
        <v>41.013314564460231</v>
      </c>
      <c r="U317" s="12">
        <f t="shared" si="224"/>
        <v>-5.757366662135225E-2</v>
      </c>
      <c r="V317" s="51">
        <f t="shared" si="213"/>
        <v>-5.757366662135225E-2</v>
      </c>
      <c r="W317" s="47">
        <f t="shared" si="214"/>
        <v>-5.757366662135225E-2</v>
      </c>
      <c r="X317" s="51">
        <f t="shared" si="215"/>
        <v>6.2256116405582338</v>
      </c>
      <c r="Y317" s="51">
        <f t="shared" si="216"/>
        <v>6.2299999999999995</v>
      </c>
      <c r="Z317" s="47">
        <f t="shared" si="217"/>
        <v>40.945359366267326</v>
      </c>
      <c r="AA317" s="47">
        <f t="shared" si="218"/>
        <v>-2.3599826123492029</v>
      </c>
      <c r="AB317" s="47">
        <f t="shared" si="219"/>
        <v>41.013314564460238</v>
      </c>
      <c r="AC317" s="51"/>
      <c r="AD317" s="12">
        <f t="shared" si="220"/>
        <v>5.757366662135225E-2</v>
      </c>
      <c r="AE317" s="30">
        <f t="shared" si="221"/>
        <v>3.2987281084967059</v>
      </c>
      <c r="AF317" s="43">
        <f t="shared" si="228"/>
        <v>1.508730653342033</v>
      </c>
      <c r="AG317" s="45">
        <f t="shared" si="225"/>
        <v>43178</v>
      </c>
      <c r="AH317" s="42">
        <f t="shared" si="226"/>
        <v>88</v>
      </c>
      <c r="AI317" s="45">
        <f t="shared" si="227"/>
        <v>43178</v>
      </c>
      <c r="AJ317" s="30">
        <f t="shared" si="207"/>
        <v>40.945359366267326</v>
      </c>
      <c r="AK317" s="30">
        <f t="shared" si="208"/>
        <v>-2.3599826123492029</v>
      </c>
      <c r="AL317" s="42"/>
      <c r="AM317" s="42"/>
    </row>
    <row r="318" spans="15:39" x14ac:dyDescent="0.25">
      <c r="O318" s="30">
        <f t="shared" si="222"/>
        <v>43.617644162318854</v>
      </c>
      <c r="P318" s="12">
        <f t="shared" si="223"/>
        <v>-3.4997342160990459</v>
      </c>
      <c r="Q318" s="30">
        <f t="shared" si="209"/>
        <v>-200.52000000000092</v>
      </c>
      <c r="R318" s="47">
        <f t="shared" si="210"/>
        <v>-40.850099700442428</v>
      </c>
      <c r="S318" s="47">
        <f t="shared" si="211"/>
        <v>-2.1030137536540021</v>
      </c>
      <c r="T318" s="47">
        <f t="shared" si="212"/>
        <v>40.90419675759621</v>
      </c>
      <c r="U318" s="12">
        <f t="shared" si="224"/>
        <v>-5.1435830825671158E-2</v>
      </c>
      <c r="V318" s="51">
        <f t="shared" si="213"/>
        <v>-5.1435830825671158E-2</v>
      </c>
      <c r="W318" s="47">
        <f t="shared" si="214"/>
        <v>-5.1435830825671158E-2</v>
      </c>
      <c r="X318" s="51">
        <f t="shared" si="215"/>
        <v>6.2317494763539152</v>
      </c>
      <c r="Y318" s="51">
        <f t="shared" si="216"/>
        <v>6.24</v>
      </c>
      <c r="Z318" s="47">
        <f t="shared" si="217"/>
        <v>40.850099700442428</v>
      </c>
      <c r="AA318" s="47">
        <f t="shared" si="218"/>
        <v>-2.1030137536540021</v>
      </c>
      <c r="AB318" s="47">
        <f t="shared" si="219"/>
        <v>40.90419675759621</v>
      </c>
      <c r="AC318" s="51"/>
      <c r="AD318" s="12">
        <f t="shared" si="220"/>
        <v>5.1435830825671158E-2</v>
      </c>
      <c r="AE318" s="30">
        <f t="shared" si="221"/>
        <v>2.9470560220598578</v>
      </c>
      <c r="AF318" s="43">
        <f t="shared" si="228"/>
        <v>1.5148684891377142</v>
      </c>
      <c r="AG318" s="45">
        <f t="shared" si="225"/>
        <v>43179</v>
      </c>
      <c r="AH318" s="42">
        <f t="shared" si="226"/>
        <v>89</v>
      </c>
      <c r="AI318" s="45">
        <f t="shared" si="227"/>
        <v>43179</v>
      </c>
      <c r="AJ318" s="30">
        <f t="shared" si="207"/>
        <v>40.850099700442428</v>
      </c>
      <c r="AK318" s="30">
        <f t="shared" si="208"/>
        <v>-2.1030137536540021</v>
      </c>
      <c r="AL318" s="42"/>
      <c r="AM318" s="42"/>
    </row>
    <row r="319" spans="15:39" x14ac:dyDescent="0.25">
      <c r="O319" s="30">
        <f t="shared" si="222"/>
        <v>43.617644162318854</v>
      </c>
      <c r="P319" s="12">
        <f t="shared" si="223"/>
        <v>-3.5060174014062255</v>
      </c>
      <c r="Q319" s="30">
        <f t="shared" si="209"/>
        <v>-200.88000000000093</v>
      </c>
      <c r="R319" s="47">
        <f t="shared" si="210"/>
        <v>-40.753227342627937</v>
      </c>
      <c r="S319" s="47">
        <f t="shared" si="211"/>
        <v>-1.8466484974985651</v>
      </c>
      <c r="T319" s="47">
        <f t="shared" si="212"/>
        <v>40.795044423474174</v>
      </c>
      <c r="U319" s="12">
        <f t="shared" si="224"/>
        <v>-4.5281963857697144E-2</v>
      </c>
      <c r="V319" s="51">
        <f t="shared" si="213"/>
        <v>-4.5281963857697144E-2</v>
      </c>
      <c r="W319" s="47">
        <f t="shared" si="214"/>
        <v>-4.5281963857697144E-2</v>
      </c>
      <c r="X319" s="51">
        <f t="shared" si="215"/>
        <v>6.2379033433218893</v>
      </c>
      <c r="Y319" s="51">
        <f t="shared" si="216"/>
        <v>6.24</v>
      </c>
      <c r="Z319" s="47">
        <f t="shared" si="217"/>
        <v>40.753227342627945</v>
      </c>
      <c r="AA319" s="47">
        <f t="shared" si="218"/>
        <v>-1.8466484974985651</v>
      </c>
      <c r="AB319" s="47">
        <f t="shared" si="219"/>
        <v>40.795044423474181</v>
      </c>
      <c r="AC319" s="51"/>
      <c r="AD319" s="12">
        <f t="shared" si="220"/>
        <v>4.5281963857697144E-2</v>
      </c>
      <c r="AE319" s="30">
        <f t="shared" si="221"/>
        <v>2.5944654171099781</v>
      </c>
      <c r="AF319" s="43">
        <f t="shared" si="228"/>
        <v>1.5210223561056881</v>
      </c>
      <c r="AG319" s="45">
        <f t="shared" si="225"/>
        <v>43179</v>
      </c>
      <c r="AH319" s="42">
        <f t="shared" si="226"/>
        <v>89</v>
      </c>
      <c r="AI319" s="45">
        <f t="shared" si="227"/>
        <v>43179</v>
      </c>
      <c r="AJ319" s="30">
        <f t="shared" si="207"/>
        <v>40.753227342627945</v>
      </c>
      <c r="AK319" s="30">
        <f t="shared" si="208"/>
        <v>-1.8466484974985651</v>
      </c>
      <c r="AL319" s="42"/>
      <c r="AM319" s="42"/>
    </row>
    <row r="320" spans="15:39" x14ac:dyDescent="0.25">
      <c r="O320" s="30">
        <f t="shared" si="222"/>
        <v>43.617644162318854</v>
      </c>
      <c r="P320" s="12">
        <f t="shared" si="223"/>
        <v>-3.5123005867134052</v>
      </c>
      <c r="Q320" s="30">
        <f t="shared" si="209"/>
        <v>-201.24000000000095</v>
      </c>
      <c r="R320" s="47">
        <f t="shared" si="210"/>
        <v>-40.654746117178668</v>
      </c>
      <c r="S320" s="47">
        <f t="shared" si="211"/>
        <v>-1.5908969647442301</v>
      </c>
      <c r="T320" s="47">
        <f t="shared" si="212"/>
        <v>40.685861610695753</v>
      </c>
      <c r="U320" s="12">
        <f t="shared" si="224"/>
        <v>-3.9111931879712673E-2</v>
      </c>
      <c r="V320" s="51">
        <f t="shared" si="213"/>
        <v>-3.9111931879712673E-2</v>
      </c>
      <c r="W320" s="47">
        <f t="shared" si="214"/>
        <v>-3.9111931879712673E-2</v>
      </c>
      <c r="X320" s="51">
        <f t="shared" si="215"/>
        <v>6.2440733752998732</v>
      </c>
      <c r="Y320" s="51">
        <f t="shared" si="216"/>
        <v>6.25</v>
      </c>
      <c r="Z320" s="47">
        <f t="shared" si="217"/>
        <v>40.654746117178668</v>
      </c>
      <c r="AA320" s="47">
        <f t="shared" si="218"/>
        <v>-1.5908969647442299</v>
      </c>
      <c r="AB320" s="47">
        <f t="shared" si="219"/>
        <v>40.685861610695753</v>
      </c>
      <c r="AC320" s="51"/>
      <c r="AD320" s="12">
        <f t="shared" si="220"/>
        <v>3.9111931879712673E-2</v>
      </c>
      <c r="AE320" s="30">
        <f t="shared" si="221"/>
        <v>2.2409486253107129</v>
      </c>
      <c r="AF320" s="43">
        <f t="shared" si="228"/>
        <v>1.5271923880836726</v>
      </c>
      <c r="AG320" s="45">
        <f t="shared" si="225"/>
        <v>43179</v>
      </c>
      <c r="AH320" s="42">
        <f t="shared" si="226"/>
        <v>89</v>
      </c>
      <c r="AI320" s="45">
        <f t="shared" si="227"/>
        <v>43179</v>
      </c>
      <c r="AJ320" s="30">
        <f t="shared" si="207"/>
        <v>40.654746117178668</v>
      </c>
      <c r="AK320" s="30">
        <f t="shared" si="208"/>
        <v>-1.5908969647442299</v>
      </c>
      <c r="AL320" s="42"/>
      <c r="AM320" s="42"/>
    </row>
    <row r="321" spans="15:39" x14ac:dyDescent="0.25">
      <c r="O321" s="30">
        <f t="shared" si="222"/>
        <v>43.617644162318854</v>
      </c>
      <c r="P321" s="12">
        <f t="shared" si="223"/>
        <v>-3.5185837720205848</v>
      </c>
      <c r="Q321" s="30">
        <f t="shared" si="209"/>
        <v>-201.60000000000096</v>
      </c>
      <c r="R321" s="47">
        <f t="shared" si="210"/>
        <v>-40.554659911964762</v>
      </c>
      <c r="S321" s="47">
        <f t="shared" si="211"/>
        <v>-1.3357692520235958</v>
      </c>
      <c r="T321" s="47">
        <f t="shared" si="212"/>
        <v>40.57665240097775</v>
      </c>
      <c r="U321" s="12">
        <f t="shared" si="224"/>
        <v>-3.2925600158199717E-2</v>
      </c>
      <c r="V321" s="51">
        <f t="shared" si="213"/>
        <v>-3.2925600158199717E-2</v>
      </c>
      <c r="W321" s="47">
        <f t="shared" si="214"/>
        <v>-3.2925600158199717E-2</v>
      </c>
      <c r="X321" s="51">
        <f t="shared" si="215"/>
        <v>6.2502597070213861</v>
      </c>
      <c r="Y321" s="51">
        <f t="shared" si="216"/>
        <v>6.26</v>
      </c>
      <c r="Z321" s="47">
        <f t="shared" si="217"/>
        <v>40.554659911964762</v>
      </c>
      <c r="AA321" s="47">
        <f t="shared" si="218"/>
        <v>-1.335769252023596</v>
      </c>
      <c r="AB321" s="47">
        <f t="shared" si="219"/>
        <v>40.57665240097775</v>
      </c>
      <c r="AC321" s="51"/>
      <c r="AD321" s="12">
        <f t="shared" si="220"/>
        <v>3.2925600158199717E-2</v>
      </c>
      <c r="AE321" s="30">
        <f t="shared" si="221"/>
        <v>1.8864979270001192</v>
      </c>
      <c r="AF321" s="43">
        <f t="shared" si="228"/>
        <v>1.5333787198051856</v>
      </c>
      <c r="AG321" s="45">
        <f t="shared" si="225"/>
        <v>43180</v>
      </c>
      <c r="AH321" s="42">
        <f t="shared" si="226"/>
        <v>90</v>
      </c>
      <c r="AI321" s="45">
        <f t="shared" si="227"/>
        <v>43180</v>
      </c>
      <c r="AJ321" s="30">
        <f t="shared" si="207"/>
        <v>40.554659911964762</v>
      </c>
      <c r="AK321" s="30">
        <f t="shared" si="208"/>
        <v>-1.335769252023596</v>
      </c>
      <c r="AL321" s="42"/>
      <c r="AM321" s="42"/>
    </row>
    <row r="322" spans="15:39" x14ac:dyDescent="0.25">
      <c r="O322" s="30">
        <f t="shared" si="222"/>
        <v>43.617644162318854</v>
      </c>
      <c r="P322" s="12">
        <f t="shared" si="223"/>
        <v>-3.5248669573277644</v>
      </c>
      <c r="Q322" s="30">
        <f t="shared" si="209"/>
        <v>-201.96000000000095</v>
      </c>
      <c r="R322" s="47">
        <f t="shared" si="210"/>
        <v>-40.452972678218238</v>
      </c>
      <c r="S322" s="47">
        <f t="shared" si="211"/>
        <v>-1.0812754313419113</v>
      </c>
      <c r="T322" s="47">
        <f t="shared" si="212"/>
        <v>40.467420909456223</v>
      </c>
      <c r="U322" s="12">
        <f t="shared" si="224"/>
        <v>-2.6722833067343691E-2</v>
      </c>
      <c r="V322" s="51">
        <f t="shared" si="213"/>
        <v>-2.6722833067343691E-2</v>
      </c>
      <c r="W322" s="47">
        <f t="shared" si="214"/>
        <v>-2.6722833067343691E-2</v>
      </c>
      <c r="X322" s="51">
        <f t="shared" si="215"/>
        <v>6.2564624741122428</v>
      </c>
      <c r="Y322" s="51">
        <f t="shared" si="216"/>
        <v>6.26</v>
      </c>
      <c r="Z322" s="47">
        <f t="shared" si="217"/>
        <v>40.452972678218238</v>
      </c>
      <c r="AA322" s="47">
        <f t="shared" si="218"/>
        <v>-1.0812754313419111</v>
      </c>
      <c r="AB322" s="47">
        <f t="shared" si="219"/>
        <v>40.467420909456223</v>
      </c>
      <c r="AC322" s="51"/>
      <c r="AD322" s="12">
        <f t="shared" si="220"/>
        <v>2.6722833067343691E-2</v>
      </c>
      <c r="AE322" s="30">
        <f t="shared" si="221"/>
        <v>1.5311055513914296</v>
      </c>
      <c r="AF322" s="43">
        <f t="shared" si="228"/>
        <v>1.5395814868960416</v>
      </c>
      <c r="AG322" s="45">
        <f t="shared" si="225"/>
        <v>43180</v>
      </c>
      <c r="AH322" s="42">
        <f t="shared" si="226"/>
        <v>90</v>
      </c>
      <c r="AI322" s="45">
        <f t="shared" si="227"/>
        <v>43180</v>
      </c>
      <c r="AJ322" s="30">
        <f t="shared" si="207"/>
        <v>40.452972678218238</v>
      </c>
      <c r="AK322" s="30">
        <f t="shared" si="208"/>
        <v>-1.0812754313419111</v>
      </c>
      <c r="AL322" s="42"/>
      <c r="AM322" s="42"/>
    </row>
    <row r="323" spans="15:39" x14ac:dyDescent="0.25">
      <c r="O323" s="30">
        <f t="shared" si="222"/>
        <v>43.617644162318854</v>
      </c>
      <c r="P323" s="12">
        <f t="shared" si="223"/>
        <v>-3.5311501426349441</v>
      </c>
      <c r="Q323" s="30">
        <f t="shared" si="209"/>
        <v>-202.32000000000096</v>
      </c>
      <c r="R323" s="47">
        <f t="shared" si="210"/>
        <v>-40.349688430376958</v>
      </c>
      <c r="S323" s="47">
        <f t="shared" si="211"/>
        <v>-0.82742554967945381</v>
      </c>
      <c r="T323" s="47">
        <f t="shared" si="212"/>
        <v>40.358171284992068</v>
      </c>
      <c r="U323" s="12">
        <f t="shared" si="224"/>
        <v>-2.0503494092973681E-2</v>
      </c>
      <c r="V323" s="51">
        <f t="shared" si="213"/>
        <v>-2.0503494092973681E-2</v>
      </c>
      <c r="W323" s="47">
        <f t="shared" si="214"/>
        <v>-2.0503494092973681E-2</v>
      </c>
      <c r="X323" s="51">
        <f t="shared" si="215"/>
        <v>6.2626818130866129</v>
      </c>
      <c r="Y323" s="51">
        <f t="shared" si="216"/>
        <v>6.27</v>
      </c>
      <c r="Z323" s="47">
        <f t="shared" si="217"/>
        <v>40.349688430376951</v>
      </c>
      <c r="AA323" s="47">
        <f t="shared" si="218"/>
        <v>-0.82742554967945381</v>
      </c>
      <c r="AB323" s="47">
        <f t="shared" si="219"/>
        <v>40.358171284992061</v>
      </c>
      <c r="AC323" s="51"/>
      <c r="AD323" s="12">
        <f t="shared" si="220"/>
        <v>2.0503494092973681E-2</v>
      </c>
      <c r="AE323" s="30">
        <f t="shared" si="221"/>
        <v>1.1747636767988059</v>
      </c>
      <c r="AF323" s="43">
        <f t="shared" si="228"/>
        <v>1.5458008258704117</v>
      </c>
      <c r="AG323" s="45">
        <f t="shared" si="225"/>
        <v>43180</v>
      </c>
      <c r="AH323" s="42">
        <f t="shared" si="226"/>
        <v>90</v>
      </c>
      <c r="AI323" s="45">
        <f t="shared" si="227"/>
        <v>43180</v>
      </c>
      <c r="AJ323" s="30">
        <f t="shared" si="207"/>
        <v>40.349688430376951</v>
      </c>
      <c r="AK323" s="30">
        <f t="shared" si="208"/>
        <v>-0.82742554967945381</v>
      </c>
      <c r="AL323" s="42"/>
      <c r="AM323" s="42"/>
    </row>
    <row r="324" spans="15:39" x14ac:dyDescent="0.25">
      <c r="O324" s="30">
        <f t="shared" si="222"/>
        <v>43.617644162318854</v>
      </c>
      <c r="P324" s="12">
        <f t="shared" si="223"/>
        <v>-3.5374333279421237</v>
      </c>
      <c r="Q324" s="30">
        <f t="shared" si="209"/>
        <v>-202.68000000000097</v>
      </c>
      <c r="R324" s="47">
        <f t="shared" si="210"/>
        <v>-40.244811245926179</v>
      </c>
      <c r="S324" s="47">
        <f t="shared" si="211"/>
        <v>-0.57422962859489246</v>
      </c>
      <c r="T324" s="47">
        <f t="shared" si="212"/>
        <v>40.248907710478093</v>
      </c>
      <c r="U324" s="12">
        <f t="shared" si="224"/>
        <v>-1.4267445836953625E-2</v>
      </c>
      <c r="V324" s="51">
        <f t="shared" si="213"/>
        <v>-1.4267445836953625E-2</v>
      </c>
      <c r="W324" s="47">
        <f t="shared" si="214"/>
        <v>-1.4267445836953625E-2</v>
      </c>
      <c r="X324" s="51">
        <f t="shared" si="215"/>
        <v>6.2689178613426328</v>
      </c>
      <c r="Y324" s="51">
        <f t="shared" si="216"/>
        <v>6.27</v>
      </c>
      <c r="Z324" s="47">
        <f t="shared" si="217"/>
        <v>40.244811245926186</v>
      </c>
      <c r="AA324" s="47">
        <f t="shared" si="218"/>
        <v>-0.57422962859489246</v>
      </c>
      <c r="AB324" s="47">
        <f t="shared" si="219"/>
        <v>40.248907710478093</v>
      </c>
      <c r="AC324" s="51"/>
      <c r="AD324" s="12">
        <f t="shared" si="220"/>
        <v>1.4267445836953625E-2</v>
      </c>
      <c r="AE324" s="30">
        <f t="shared" si="221"/>
        <v>0.81746443088893916</v>
      </c>
      <c r="AF324" s="43">
        <f t="shared" si="228"/>
        <v>1.5520368741264317</v>
      </c>
      <c r="AG324" s="45">
        <f t="shared" si="225"/>
        <v>43181</v>
      </c>
      <c r="AH324" s="42">
        <f t="shared" si="226"/>
        <v>91</v>
      </c>
      <c r="AI324" s="45">
        <f t="shared" si="227"/>
        <v>43181</v>
      </c>
      <c r="AJ324" s="30">
        <f t="shared" si="207"/>
        <v>40.244811245926186</v>
      </c>
      <c r="AK324" s="30">
        <f t="shared" si="208"/>
        <v>-0.57422962859489246</v>
      </c>
      <c r="AL324" s="42"/>
      <c r="AM324" s="42"/>
    </row>
    <row r="325" spans="15:39" x14ac:dyDescent="0.25">
      <c r="O325" s="30">
        <f t="shared" si="222"/>
        <v>43.617644162318854</v>
      </c>
      <c r="P325" s="12">
        <f t="shared" si="223"/>
        <v>-3.5437165132493034</v>
      </c>
      <c r="Q325" s="30">
        <f t="shared" si="209"/>
        <v>-203.04000000000096</v>
      </c>
      <c r="R325" s="47">
        <f t="shared" si="210"/>
        <v>-40.138345265237568</v>
      </c>
      <c r="S325" s="47">
        <f t="shared" si="211"/>
        <v>-0.32169766382964937</v>
      </c>
      <c r="T325" s="47">
        <f t="shared" si="212"/>
        <v>40.139634403147376</v>
      </c>
      <c r="U325" s="12">
        <f t="shared" si="224"/>
        <v>-8.0145500220405504E-3</v>
      </c>
      <c r="V325" s="51">
        <f t="shared" si="213"/>
        <v>-8.0145500220405504E-3</v>
      </c>
      <c r="W325" s="47">
        <f t="shared" si="214"/>
        <v>-8.0145500220405504E-3</v>
      </c>
      <c r="X325" s="51">
        <f t="shared" si="215"/>
        <v>6.2751707571575457</v>
      </c>
      <c r="Y325" s="51">
        <f t="shared" si="216"/>
        <v>6.2799999999999994</v>
      </c>
      <c r="Z325" s="47">
        <f t="shared" si="217"/>
        <v>40.138345265237568</v>
      </c>
      <c r="AA325" s="47">
        <f t="shared" si="218"/>
        <v>-0.32169766382964943</v>
      </c>
      <c r="AB325" s="47">
        <f t="shared" si="219"/>
        <v>40.139634403147376</v>
      </c>
      <c r="AC325" s="51"/>
      <c r="AD325" s="12">
        <f t="shared" si="220"/>
        <v>8.0145500220405504E-3</v>
      </c>
      <c r="AE325" s="30">
        <f t="shared" si="221"/>
        <v>0.45919989095940444</v>
      </c>
      <c r="AF325" s="43">
        <f t="shared" si="228"/>
        <v>1.5582897699413447</v>
      </c>
      <c r="AG325" s="45">
        <f t="shared" si="225"/>
        <v>43181</v>
      </c>
      <c r="AH325" s="42">
        <f t="shared" si="226"/>
        <v>91</v>
      </c>
      <c r="AI325" s="45">
        <f t="shared" si="227"/>
        <v>43181</v>
      </c>
      <c r="AJ325" s="30">
        <f t="shared" si="207"/>
        <v>40.138345265237568</v>
      </c>
      <c r="AK325" s="30">
        <f t="shared" si="208"/>
        <v>-0.32169766382964943</v>
      </c>
      <c r="AL325" s="42"/>
      <c r="AM325" s="42"/>
    </row>
    <row r="326" spans="15:39" x14ac:dyDescent="0.25">
      <c r="O326" s="30">
        <f t="shared" si="222"/>
        <v>43.617644162318854</v>
      </c>
      <c r="P326" s="12">
        <f t="shared" si="223"/>
        <v>-3.549999698556483</v>
      </c>
      <c r="Q326" s="30">
        <f t="shared" si="209"/>
        <v>-203.40000000000097</v>
      </c>
      <c r="R326" s="47">
        <f t="shared" si="210"/>
        <v>-40.030294691405736</v>
      </c>
      <c r="S326" s="47">
        <f t="shared" si="211"/>
        <v>-6.9839624913292653E-2</v>
      </c>
      <c r="T326" s="47">
        <f t="shared" si="212"/>
        <v>40.030355614882993</v>
      </c>
      <c r="U326" s="12">
        <f t="shared" si="224"/>
        <v>-1.7446674972263776E-3</v>
      </c>
      <c r="V326" s="51">
        <f t="shared" si="213"/>
        <v>-1.7446674972263776E-3</v>
      </c>
      <c r="W326" s="47">
        <f t="shared" si="214"/>
        <v>-1.7446674972263776E-3</v>
      </c>
      <c r="X326" s="51">
        <f t="shared" si="215"/>
        <v>6.2814406396823594</v>
      </c>
      <c r="Y326" s="51">
        <f t="shared" si="216"/>
        <v>6.29</v>
      </c>
      <c r="Z326" s="47">
        <f t="shared" si="217"/>
        <v>40.030294691405736</v>
      </c>
      <c r="AA326" s="47">
        <f t="shared" si="218"/>
        <v>-6.9839624913292653E-2</v>
      </c>
      <c r="AB326" s="47">
        <f t="shared" si="219"/>
        <v>40.030355614882993</v>
      </c>
      <c r="AC326" s="51"/>
      <c r="AD326" s="12">
        <f t="shared" si="220"/>
        <v>1.7446674972263776E-3</v>
      </c>
      <c r="AE326" s="30">
        <f t="shared" si="221"/>
        <v>9.9962084244723706E-2</v>
      </c>
      <c r="AF326" s="43">
        <f t="shared" si="228"/>
        <v>1.5645596524661589</v>
      </c>
      <c r="AG326" s="45">
        <f t="shared" si="225"/>
        <v>43181</v>
      </c>
      <c r="AH326" s="42">
        <f t="shared" si="226"/>
        <v>91</v>
      </c>
      <c r="AI326" s="45">
        <f t="shared" si="227"/>
        <v>43181</v>
      </c>
      <c r="AJ326" s="30">
        <f t="shared" si="207"/>
        <v>40.030294691405736</v>
      </c>
      <c r="AK326" s="30">
        <f t="shared" si="208"/>
        <v>-6.9839624913292653E-2</v>
      </c>
      <c r="AL326" s="42"/>
      <c r="AM326" s="42"/>
    </row>
    <row r="327" spans="15:39" x14ac:dyDescent="0.25">
      <c r="O327" s="30">
        <f t="shared" si="222"/>
        <v>43.617644162318854</v>
      </c>
      <c r="P327" s="12">
        <f t="shared" si="223"/>
        <v>-3.5562828838636626</v>
      </c>
      <c r="Q327" s="30">
        <f t="shared" si="209"/>
        <v>-203.76000000000096</v>
      </c>
      <c r="R327" s="47">
        <f t="shared" si="210"/>
        <v>-39.920663790082337</v>
      </c>
      <c r="S327" s="47">
        <f t="shared" si="211"/>
        <v>0.1813345452300581</v>
      </c>
      <c r="T327" s="47">
        <f t="shared" si="212"/>
        <v>39.921075632528797</v>
      </c>
      <c r="U327" s="12">
        <f t="shared" si="224"/>
        <v>4.5423417564207768E-3</v>
      </c>
      <c r="V327" s="51">
        <f t="shared" si="213"/>
        <v>4.5423417564207768E-3</v>
      </c>
      <c r="W327" s="47">
        <f t="shared" si="214"/>
        <v>4.5423417564207768E-3</v>
      </c>
      <c r="X327" s="51">
        <f t="shared" si="215"/>
        <v>4.5423417564207768E-3</v>
      </c>
      <c r="Y327" s="51">
        <f t="shared" si="216"/>
        <v>0.01</v>
      </c>
      <c r="Z327" s="47">
        <f t="shared" si="217"/>
        <v>39.920663790082337</v>
      </c>
      <c r="AA327" s="47">
        <f t="shared" si="218"/>
        <v>0.18133454523005813</v>
      </c>
      <c r="AB327" s="47">
        <f t="shared" si="219"/>
        <v>39.921075632528797</v>
      </c>
      <c r="AC327" s="51"/>
      <c r="AD327" s="12">
        <f t="shared" si="220"/>
        <v>-4.5423417564207768E-3</v>
      </c>
      <c r="AE327" s="30">
        <f t="shared" si="221"/>
        <v>-0.26025701174895194</v>
      </c>
      <c r="AF327" s="43">
        <f t="shared" si="228"/>
        <v>1.570846661719806</v>
      </c>
      <c r="AG327" s="45">
        <f t="shared" si="225"/>
        <v>43182</v>
      </c>
      <c r="AH327" s="42">
        <f t="shared" si="226"/>
        <v>92</v>
      </c>
      <c r="AI327" s="45">
        <f t="shared" si="227"/>
        <v>43182</v>
      </c>
      <c r="AJ327" s="30">
        <f t="shared" si="207"/>
        <v>39.920663790082337</v>
      </c>
      <c r="AK327" s="30">
        <f t="shared" si="208"/>
        <v>0.18133454523005813</v>
      </c>
      <c r="AL327" s="42"/>
      <c r="AM327" s="42"/>
    </row>
    <row r="328" spans="15:39" x14ac:dyDescent="0.25">
      <c r="O328" s="30">
        <f t="shared" si="222"/>
        <v>43.617644162318854</v>
      </c>
      <c r="P328" s="12">
        <f t="shared" si="223"/>
        <v>-3.5625660691708423</v>
      </c>
      <c r="Q328" s="30">
        <f t="shared" si="209"/>
        <v>-204.12000000000097</v>
      </c>
      <c r="R328" s="47">
        <f t="shared" si="210"/>
        <v>-39.809456889307626</v>
      </c>
      <c r="S328" s="47">
        <f t="shared" si="211"/>
        <v>0.4318149306742427</v>
      </c>
      <c r="T328" s="47">
        <f t="shared" si="212"/>
        <v>39.811798778201364</v>
      </c>
      <c r="U328" s="12">
        <f t="shared" si="224"/>
        <v>1.0846618619397392E-2</v>
      </c>
      <c r="V328" s="51">
        <f t="shared" si="213"/>
        <v>1.0846618619397392E-2</v>
      </c>
      <c r="W328" s="47">
        <f t="shared" si="214"/>
        <v>1.0846618619397392E-2</v>
      </c>
      <c r="X328" s="51">
        <f t="shared" si="215"/>
        <v>1.0846618619397392E-2</v>
      </c>
      <c r="Y328" s="51">
        <f t="shared" si="216"/>
        <v>0.02</v>
      </c>
      <c r="Z328" s="47">
        <f t="shared" si="217"/>
        <v>39.809456889307626</v>
      </c>
      <c r="AA328" s="47">
        <f t="shared" si="218"/>
        <v>0.43181493067424276</v>
      </c>
      <c r="AB328" s="47">
        <f t="shared" si="219"/>
        <v>39.811798778201364</v>
      </c>
      <c r="AC328" s="51"/>
      <c r="AD328" s="12">
        <f t="shared" si="220"/>
        <v>-1.0846618619397392E-2</v>
      </c>
      <c r="AE328" s="30">
        <f t="shared" si="221"/>
        <v>-0.62146546887948639</v>
      </c>
      <c r="AF328" s="43">
        <f t="shared" si="228"/>
        <v>1.5771509385827827</v>
      </c>
      <c r="AG328" s="45">
        <f t="shared" si="225"/>
        <v>43182</v>
      </c>
      <c r="AH328" s="42">
        <f t="shared" si="226"/>
        <v>92</v>
      </c>
      <c r="AI328" s="45">
        <f t="shared" si="227"/>
        <v>43182</v>
      </c>
      <c r="AJ328" s="30">
        <f t="shared" si="207"/>
        <v>39.809456889307626</v>
      </c>
      <c r="AK328" s="30">
        <f t="shared" si="208"/>
        <v>0.43181493067424276</v>
      </c>
      <c r="AL328" s="42"/>
      <c r="AM328" s="42"/>
    </row>
    <row r="329" spans="15:39" x14ac:dyDescent="0.25">
      <c r="O329" s="30">
        <f t="shared" si="222"/>
        <v>43.617644162318854</v>
      </c>
      <c r="P329" s="12">
        <f t="shared" si="223"/>
        <v>-3.5688492544780219</v>
      </c>
      <c r="Q329" s="30">
        <f t="shared" si="209"/>
        <v>-204.48000000000096</v>
      </c>
      <c r="R329" s="47">
        <f t="shared" si="210"/>
        <v>-39.69667837933963</v>
      </c>
      <c r="S329" s="47">
        <f t="shared" si="211"/>
        <v>0.68159164288252683</v>
      </c>
      <c r="T329" s="47">
        <f t="shared" si="212"/>
        <v>39.702529409602832</v>
      </c>
      <c r="U329" s="12">
        <f t="shared" si="224"/>
        <v>1.7168304826871254E-2</v>
      </c>
      <c r="V329" s="51">
        <f t="shared" si="213"/>
        <v>1.7168304826871254E-2</v>
      </c>
      <c r="W329" s="47">
        <f t="shared" si="214"/>
        <v>1.7168304826871254E-2</v>
      </c>
      <c r="X329" s="51">
        <f t="shared" si="215"/>
        <v>1.7168304826871254E-2</v>
      </c>
      <c r="Y329" s="51">
        <f t="shared" si="216"/>
        <v>0.02</v>
      </c>
      <c r="Z329" s="47">
        <f t="shared" si="217"/>
        <v>39.69667837933963</v>
      </c>
      <c r="AA329" s="47">
        <f t="shared" si="218"/>
        <v>0.68159164288252683</v>
      </c>
      <c r="AB329" s="47">
        <f t="shared" si="219"/>
        <v>39.702529409602832</v>
      </c>
      <c r="AC329" s="51"/>
      <c r="AD329" s="12">
        <f t="shared" si="220"/>
        <v>-1.7168304826871254E-2</v>
      </c>
      <c r="AE329" s="30">
        <f t="shared" si="221"/>
        <v>-0.98367140797380237</v>
      </c>
      <c r="AF329" s="43">
        <f t="shared" si="228"/>
        <v>1.5834726247902564</v>
      </c>
      <c r="AG329" s="45">
        <f t="shared" si="225"/>
        <v>43182</v>
      </c>
      <c r="AH329" s="42">
        <f t="shared" si="226"/>
        <v>92</v>
      </c>
      <c r="AI329" s="45">
        <f t="shared" si="227"/>
        <v>43182</v>
      </c>
      <c r="AJ329" s="30">
        <f t="shared" si="207"/>
        <v>39.69667837933963</v>
      </c>
      <c r="AK329" s="30">
        <f t="shared" si="208"/>
        <v>0.68159164288252683</v>
      </c>
      <c r="AL329" s="42"/>
      <c r="AM329" s="42"/>
    </row>
    <row r="330" spans="15:39" x14ac:dyDescent="0.25">
      <c r="O330" s="30">
        <f t="shared" si="222"/>
        <v>43.617644162318854</v>
      </c>
      <c r="P330" s="12">
        <f t="shared" si="223"/>
        <v>-3.5751324397852016</v>
      </c>
      <c r="Q330" s="30">
        <f t="shared" si="209"/>
        <v>-204.84000000000097</v>
      </c>
      <c r="R330" s="47">
        <f t="shared" si="210"/>
        <v>-39.582332712480827</v>
      </c>
      <c r="S330" s="47">
        <f t="shared" si="211"/>
        <v>0.93065482109800968</v>
      </c>
      <c r="T330" s="47">
        <f t="shared" si="212"/>
        <v>39.593271920334686</v>
      </c>
      <c r="U330" s="12">
        <f t="shared" si="224"/>
        <v>2.3507542961236198E-2</v>
      </c>
      <c r="V330" s="51">
        <f t="shared" si="213"/>
        <v>2.3507542961236198E-2</v>
      </c>
      <c r="W330" s="47">
        <f t="shared" si="214"/>
        <v>2.3507542961236198E-2</v>
      </c>
      <c r="X330" s="51">
        <f t="shared" si="215"/>
        <v>2.3507542961236198E-2</v>
      </c>
      <c r="Y330" s="51">
        <f t="shared" si="216"/>
        <v>0.03</v>
      </c>
      <c r="Z330" s="47">
        <f t="shared" si="217"/>
        <v>39.582332712480834</v>
      </c>
      <c r="AA330" s="47">
        <f t="shared" si="218"/>
        <v>0.93065482109800979</v>
      </c>
      <c r="AB330" s="47">
        <f t="shared" si="219"/>
        <v>39.593271920334686</v>
      </c>
      <c r="AC330" s="51"/>
      <c r="AD330" s="12">
        <f t="shared" si="220"/>
        <v>-2.3507542961236198E-2</v>
      </c>
      <c r="AE330" s="30">
        <f t="shared" si="221"/>
        <v>-1.3468829984012995</v>
      </c>
      <c r="AF330" s="43">
        <f t="shared" si="228"/>
        <v>1.5898118629246214</v>
      </c>
      <c r="AG330" s="45">
        <f t="shared" si="225"/>
        <v>43183</v>
      </c>
      <c r="AH330" s="42">
        <f t="shared" si="226"/>
        <v>93</v>
      </c>
      <c r="AI330" s="45">
        <f t="shared" si="227"/>
        <v>43183</v>
      </c>
      <c r="AJ330" s="30">
        <f t="shared" si="207"/>
        <v>39.582332712480834</v>
      </c>
      <c r="AK330" s="30">
        <f t="shared" si="208"/>
        <v>0.93065482109800979</v>
      </c>
      <c r="AL330" s="42"/>
      <c r="AM330" s="42"/>
    </row>
    <row r="331" spans="15:39" x14ac:dyDescent="0.25">
      <c r="O331" s="30">
        <f t="shared" si="222"/>
        <v>43.617644162318854</v>
      </c>
      <c r="P331" s="12">
        <f t="shared" si="223"/>
        <v>-3.5814156250923812</v>
      </c>
      <c r="Q331" s="30">
        <f t="shared" si="209"/>
        <v>-205.20000000000095</v>
      </c>
      <c r="R331" s="47">
        <f t="shared" si="210"/>
        <v>-39.466424402902341</v>
      </c>
      <c r="S331" s="47">
        <f t="shared" si="211"/>
        <v>1.1789946327328735</v>
      </c>
      <c r="T331" s="47">
        <f t="shared" si="212"/>
        <v>39.484030740212155</v>
      </c>
      <c r="U331" s="12">
        <f t="shared" si="224"/>
        <v>2.9864476444094443E-2</v>
      </c>
      <c r="V331" s="51">
        <f t="shared" si="213"/>
        <v>2.9864476444094443E-2</v>
      </c>
      <c r="W331" s="47">
        <f t="shared" si="214"/>
        <v>2.9864476444094443E-2</v>
      </c>
      <c r="X331" s="51">
        <f t="shared" si="215"/>
        <v>2.9864476444094443E-2</v>
      </c>
      <c r="Y331" s="51">
        <f t="shared" si="216"/>
        <v>0.03</v>
      </c>
      <c r="Z331" s="47">
        <f t="shared" si="217"/>
        <v>39.466424402902341</v>
      </c>
      <c r="AA331" s="47">
        <f t="shared" si="218"/>
        <v>1.1789946327328737</v>
      </c>
      <c r="AB331" s="47">
        <f t="shared" si="219"/>
        <v>39.484030740212155</v>
      </c>
      <c r="AC331" s="51"/>
      <c r="AD331" s="12">
        <f t="shared" si="220"/>
        <v>-2.9864476444094443E-2</v>
      </c>
      <c r="AE331" s="30">
        <f t="shared" si="221"/>
        <v>-1.7111084576144759</v>
      </c>
      <c r="AF331" s="43">
        <f t="shared" si="228"/>
        <v>1.5961687964074798</v>
      </c>
      <c r="AG331" s="45">
        <f t="shared" si="225"/>
        <v>43183</v>
      </c>
      <c r="AH331" s="42">
        <f t="shared" si="226"/>
        <v>93</v>
      </c>
      <c r="AI331" s="45">
        <f t="shared" si="227"/>
        <v>43183</v>
      </c>
      <c r="AJ331" s="30">
        <f t="shared" ref="AJ331:AJ394" si="229">Z331</f>
        <v>39.466424402902341</v>
      </c>
      <c r="AK331" s="30">
        <f t="shared" ref="AK331:AK394" si="230">AA331</f>
        <v>1.1789946327328737</v>
      </c>
      <c r="AL331" s="42"/>
      <c r="AM331" s="42"/>
    </row>
    <row r="332" spans="15:39" x14ac:dyDescent="0.25">
      <c r="O332" s="30">
        <f t="shared" si="222"/>
        <v>43.617644162318854</v>
      </c>
      <c r="P332" s="12">
        <f t="shared" si="223"/>
        <v>-3.5876988103995608</v>
      </c>
      <c r="Q332" s="30">
        <f t="shared" ref="Q332:Q395" si="231">P332*180/PI()</f>
        <v>-205.560000000001</v>
      </c>
      <c r="R332" s="47">
        <f t="shared" ref="R332:R395" si="232">O332*COS(P332)</f>
        <v>-39.348958026465766</v>
      </c>
      <c r="S332" s="47">
        <f t="shared" ref="S332:S395" si="233">O332*SIN(P332)+$S$8</f>
        <v>1.4266012737565816</v>
      </c>
      <c r="T332" s="47">
        <f t="shared" ref="T332:T395" si="234">SQRT(R332^2+S332^2)</f>
        <v>39.374810335579376</v>
      </c>
      <c r="U332" s="12">
        <f t="shared" si="224"/>
        <v>3.6239249527650751E-2</v>
      </c>
      <c r="V332" s="51">
        <f t="shared" ref="V332:V395" si="235">U332+$D$8-$I$10</f>
        <v>3.6239249527650751E-2</v>
      </c>
      <c r="W332" s="47">
        <f t="shared" ref="W332:W395" si="236">U332+$D$8-$I$10</f>
        <v>3.6239249527650751E-2</v>
      </c>
      <c r="X332" s="51">
        <f t="shared" ref="X332:X395" si="237">IF(AND(W332&gt;0,W332&lt;=2*PI()),W332,MOD(W332,2*PI()))</f>
        <v>3.6239249527650751E-2</v>
      </c>
      <c r="Y332" s="51">
        <f t="shared" ref="Y332:Y395" si="238">ROUNDUP(X332,2)</f>
        <v>0.04</v>
      </c>
      <c r="Z332" s="47">
        <f t="shared" ref="Z332:Z395" si="239">T332*COS(V332)</f>
        <v>39.348958026465766</v>
      </c>
      <c r="AA332" s="47">
        <f t="shared" ref="AA332:AA395" si="240">T332*SIN(V332)</f>
        <v>1.4266012737565814</v>
      </c>
      <c r="AB332" s="47">
        <f t="shared" ref="AB332:AB395" si="241">SQRT(Z332^2+AA332^2)</f>
        <v>39.374810335579376</v>
      </c>
      <c r="AC332" s="51"/>
      <c r="AD332" s="12">
        <f t="shared" ref="AD332:AD395" si="242">ATAN(S332/R332)</f>
        <v>-3.6239249527650751E-2</v>
      </c>
      <c r="AE332" s="30">
        <f t="shared" ref="AE332:AE395" si="243">AD332*180/PI()</f>
        <v>-2.0763560506558498</v>
      </c>
      <c r="AF332" s="43">
        <f t="shared" si="228"/>
        <v>1.6025435694910359</v>
      </c>
      <c r="AG332" s="45">
        <f t="shared" si="225"/>
        <v>43184</v>
      </c>
      <c r="AH332" s="42">
        <f t="shared" si="226"/>
        <v>94</v>
      </c>
      <c r="AI332" s="45">
        <f t="shared" si="227"/>
        <v>43184</v>
      </c>
      <c r="AJ332" s="30">
        <f t="shared" si="229"/>
        <v>39.348958026465766</v>
      </c>
      <c r="AK332" s="30">
        <f t="shared" si="230"/>
        <v>1.4266012737565814</v>
      </c>
      <c r="AL332" s="42"/>
      <c r="AM332" s="42"/>
    </row>
    <row r="333" spans="15:39" x14ac:dyDescent="0.25">
      <c r="O333" s="30">
        <f t="shared" ref="O333:O396" si="244">O332</f>
        <v>43.617644162318854</v>
      </c>
      <c r="P333" s="12">
        <f t="shared" ref="P333:P396" si="245">P332-2*PI()/P$8</f>
        <v>-3.5939819957067405</v>
      </c>
      <c r="Q333" s="30">
        <f t="shared" si="231"/>
        <v>-205.92000000000101</v>
      </c>
      <c r="R333" s="47">
        <f t="shared" si="232"/>
        <v>-39.229938220542522</v>
      </c>
      <c r="S333" s="47">
        <f t="shared" si="233"/>
        <v>1.673464969082918</v>
      </c>
      <c r="T333" s="47">
        <f t="shared" si="234"/>
        <v>39.265615209624954</v>
      </c>
      <c r="U333" s="12">
        <f t="shared" ref="U333:U396" si="246">-ATAN(S333/R333)</f>
        <v>4.2632007285496973E-2</v>
      </c>
      <c r="V333" s="51">
        <f t="shared" si="235"/>
        <v>4.2632007285496973E-2</v>
      </c>
      <c r="W333" s="47">
        <f t="shared" si="236"/>
        <v>4.2632007285496973E-2</v>
      </c>
      <c r="X333" s="51">
        <f t="shared" si="237"/>
        <v>4.2632007285496973E-2</v>
      </c>
      <c r="Y333" s="51">
        <f t="shared" si="238"/>
        <v>0.05</v>
      </c>
      <c r="Z333" s="47">
        <f t="shared" si="239"/>
        <v>39.229938220542522</v>
      </c>
      <c r="AA333" s="47">
        <f t="shared" si="240"/>
        <v>1.6734649690829182</v>
      </c>
      <c r="AB333" s="47">
        <f t="shared" si="241"/>
        <v>39.265615209624954</v>
      </c>
      <c r="AC333" s="51"/>
      <c r="AD333" s="12">
        <f t="shared" si="242"/>
        <v>-4.2632007285496973E-2</v>
      </c>
      <c r="AE333" s="30">
        <f t="shared" si="243"/>
        <v>-2.4426340896299541</v>
      </c>
      <c r="AF333" s="43">
        <f t="shared" si="228"/>
        <v>1.6089363272488821</v>
      </c>
      <c r="AG333" s="45">
        <f t="shared" ref="AG333:AG396" si="247">$AI$11+AH333-1</f>
        <v>43184</v>
      </c>
      <c r="AH333" s="42">
        <f t="shared" ref="AH333:AH396" si="248">INT(AF333/$AH$7)+1</f>
        <v>94</v>
      </c>
      <c r="AI333" s="45">
        <f t="shared" ref="AI333:AI396" si="249">$AI$11+AH333-1</f>
        <v>43184</v>
      </c>
      <c r="AJ333" s="30">
        <f t="shared" si="229"/>
        <v>39.229938220542522</v>
      </c>
      <c r="AK333" s="30">
        <f t="shared" si="230"/>
        <v>1.6734649690829182</v>
      </c>
      <c r="AL333" s="42"/>
      <c r="AM333" s="42"/>
    </row>
    <row r="334" spans="15:39" x14ac:dyDescent="0.25">
      <c r="O334" s="30">
        <f t="shared" si="244"/>
        <v>43.617644162318854</v>
      </c>
      <c r="P334" s="12">
        <f t="shared" si="245"/>
        <v>-3.6002651810139201</v>
      </c>
      <c r="Q334" s="30">
        <f t="shared" si="231"/>
        <v>-206.280000000001</v>
      </c>
      <c r="R334" s="47">
        <f t="shared" si="232"/>
        <v>-39.109369683830742</v>
      </c>
      <c r="S334" s="47">
        <f t="shared" si="233"/>
        <v>1.9195759729558901</v>
      </c>
      <c r="T334" s="47">
        <f t="shared" si="234"/>
        <v>39.156449902697879</v>
      </c>
      <c r="U334" s="12">
        <f t="shared" si="246"/>
        <v>4.9042895602768151E-2</v>
      </c>
      <c r="V334" s="51">
        <f t="shared" si="235"/>
        <v>4.9042895602768151E-2</v>
      </c>
      <c r="W334" s="47">
        <f t="shared" si="236"/>
        <v>4.9042895602768151E-2</v>
      </c>
      <c r="X334" s="51">
        <f t="shared" si="237"/>
        <v>4.9042895602768151E-2</v>
      </c>
      <c r="Y334" s="51">
        <f t="shared" si="238"/>
        <v>0.05</v>
      </c>
      <c r="Z334" s="47">
        <f t="shared" si="239"/>
        <v>39.109369683830742</v>
      </c>
      <c r="AA334" s="47">
        <f t="shared" si="240"/>
        <v>1.9195759729558901</v>
      </c>
      <c r="AB334" s="47">
        <f t="shared" si="241"/>
        <v>39.156449902697879</v>
      </c>
      <c r="AC334" s="51"/>
      <c r="AD334" s="12">
        <f t="shared" si="242"/>
        <v>-4.9042895602768151E-2</v>
      </c>
      <c r="AE334" s="30">
        <f t="shared" si="243"/>
        <v>-2.8099509331393189</v>
      </c>
      <c r="AF334" s="43">
        <f t="shared" ref="AF334:AF397" si="250">$AD$12-AD334</f>
        <v>1.6153472155661535</v>
      </c>
      <c r="AG334" s="45">
        <f t="shared" si="247"/>
        <v>43184</v>
      </c>
      <c r="AH334" s="42">
        <f t="shared" si="248"/>
        <v>94</v>
      </c>
      <c r="AI334" s="45">
        <f t="shared" si="249"/>
        <v>43184</v>
      </c>
      <c r="AJ334" s="30">
        <f t="shared" si="229"/>
        <v>39.109369683830742</v>
      </c>
      <c r="AK334" s="30">
        <f t="shared" si="230"/>
        <v>1.9195759729558901</v>
      </c>
      <c r="AL334" s="42"/>
      <c r="AM334" s="42"/>
    </row>
    <row r="335" spans="15:39" x14ac:dyDescent="0.25">
      <c r="O335" s="30">
        <f t="shared" si="244"/>
        <v>43.617644162318854</v>
      </c>
      <c r="P335" s="12">
        <f t="shared" si="245"/>
        <v>-3.6065483663210998</v>
      </c>
      <c r="Q335" s="30">
        <f t="shared" si="231"/>
        <v>-206.64000000000101</v>
      </c>
      <c r="R335" s="47">
        <f t="shared" si="232"/>
        <v>-38.987257176169805</v>
      </c>
      <c r="S335" s="47">
        <f t="shared" si="233"/>
        <v>2.1649245693344739</v>
      </c>
      <c r="T335" s="47">
        <f t="shared" si="234"/>
        <v>39.047318992623708</v>
      </c>
      <c r="U335" s="12">
        <f t="shared" si="246"/>
        <v>5.5472061165650094E-2</v>
      </c>
      <c r="V335" s="51">
        <f t="shared" si="235"/>
        <v>5.5472061165650094E-2</v>
      </c>
      <c r="W335" s="47">
        <f t="shared" si="236"/>
        <v>5.5472061165650094E-2</v>
      </c>
      <c r="X335" s="51">
        <f t="shared" si="237"/>
        <v>5.5472061165650094E-2</v>
      </c>
      <c r="Y335" s="51">
        <f t="shared" si="238"/>
        <v>6.0000000000000005E-2</v>
      </c>
      <c r="Z335" s="47">
        <f t="shared" si="239"/>
        <v>38.987257176169805</v>
      </c>
      <c r="AA335" s="47">
        <f t="shared" si="240"/>
        <v>2.1649245693344739</v>
      </c>
      <c r="AB335" s="47">
        <f t="shared" si="241"/>
        <v>39.047318992623708</v>
      </c>
      <c r="AC335" s="51"/>
      <c r="AD335" s="12">
        <f t="shared" si="242"/>
        <v>-5.5472061165650094E-2</v>
      </c>
      <c r="AE335" s="30">
        <f t="shared" si="243"/>
        <v>-3.1783149856833042</v>
      </c>
      <c r="AF335" s="43">
        <f t="shared" si="250"/>
        <v>1.6217763811290353</v>
      </c>
      <c r="AG335" s="45">
        <f t="shared" si="247"/>
        <v>43185</v>
      </c>
      <c r="AH335" s="42">
        <f t="shared" si="248"/>
        <v>95</v>
      </c>
      <c r="AI335" s="45">
        <f t="shared" si="249"/>
        <v>43185</v>
      </c>
      <c r="AJ335" s="30">
        <f t="shared" si="229"/>
        <v>38.987257176169805</v>
      </c>
      <c r="AK335" s="30">
        <f t="shared" si="230"/>
        <v>2.1649245693344739</v>
      </c>
      <c r="AL335" s="42"/>
      <c r="AM335" s="42"/>
    </row>
    <row r="336" spans="15:39" x14ac:dyDescent="0.25">
      <c r="O336" s="30">
        <f t="shared" si="244"/>
        <v>43.617644162318854</v>
      </c>
      <c r="P336" s="12">
        <f t="shared" si="245"/>
        <v>-3.6128315516282794</v>
      </c>
      <c r="Q336" s="30">
        <f t="shared" si="231"/>
        <v>-207.00000000000099</v>
      </c>
      <c r="R336" s="47">
        <f t="shared" si="232"/>
        <v>-38.863605518352436</v>
      </c>
      <c r="S336" s="47">
        <f t="shared" si="233"/>
        <v>2.4095010722761891</v>
      </c>
      <c r="T336" s="47">
        <f t="shared" si="234"/>
        <v>38.938227095020828</v>
      </c>
      <c r="U336" s="12">
        <f t="shared" si="246"/>
        <v>6.1919651450217709E-2</v>
      </c>
      <c r="V336" s="51">
        <f t="shared" si="235"/>
        <v>6.1919651450217709E-2</v>
      </c>
      <c r="W336" s="47">
        <f t="shared" si="236"/>
        <v>6.1919651450217709E-2</v>
      </c>
      <c r="X336" s="51">
        <f t="shared" si="237"/>
        <v>6.1919651450217709E-2</v>
      </c>
      <c r="Y336" s="51">
        <f t="shared" si="238"/>
        <v>6.9999999999999993E-2</v>
      </c>
      <c r="Z336" s="47">
        <f t="shared" si="239"/>
        <v>38.863605518352436</v>
      </c>
      <c r="AA336" s="47">
        <f t="shared" si="240"/>
        <v>2.4095010722761896</v>
      </c>
      <c r="AB336" s="47">
        <f t="shared" si="241"/>
        <v>38.938227095020828</v>
      </c>
      <c r="AC336" s="51"/>
      <c r="AD336" s="12">
        <f t="shared" si="242"/>
        <v>-6.1919651450217709E-2</v>
      </c>
      <c r="AE336" s="30">
        <f t="shared" si="243"/>
        <v>-3.5477346970185821</v>
      </c>
      <c r="AF336" s="43">
        <f t="shared" si="250"/>
        <v>1.6282239714136029</v>
      </c>
      <c r="AG336" s="45">
        <f t="shared" si="247"/>
        <v>43185</v>
      </c>
      <c r="AH336" s="42">
        <f t="shared" si="248"/>
        <v>95</v>
      </c>
      <c r="AI336" s="45">
        <f t="shared" si="249"/>
        <v>43185</v>
      </c>
      <c r="AJ336" s="30">
        <f t="shared" si="229"/>
        <v>38.863605518352436</v>
      </c>
      <c r="AK336" s="30">
        <f t="shared" si="230"/>
        <v>2.4095010722761896</v>
      </c>
      <c r="AL336" s="42"/>
      <c r="AM336" s="42"/>
    </row>
    <row r="337" spans="15:39" x14ac:dyDescent="0.25">
      <c r="O337" s="30">
        <f t="shared" si="244"/>
        <v>43.617644162318854</v>
      </c>
      <c r="P337" s="12">
        <f t="shared" si="245"/>
        <v>-3.619114736935459</v>
      </c>
      <c r="Q337" s="30">
        <f t="shared" si="231"/>
        <v>-207.36000000000101</v>
      </c>
      <c r="R337" s="47">
        <f t="shared" si="232"/>
        <v>-38.738419591934353</v>
      </c>
      <c r="S337" s="47">
        <f t="shared" si="233"/>
        <v>2.653295826319475</v>
      </c>
      <c r="T337" s="47">
        <f t="shared" si="234"/>
        <v>38.829178863616569</v>
      </c>
      <c r="U337" s="12">
        <f t="shared" si="246"/>
        <v>6.8385814710583082E-2</v>
      </c>
      <c r="V337" s="51">
        <f t="shared" si="235"/>
        <v>6.8385814710583082E-2</v>
      </c>
      <c r="W337" s="47">
        <f t="shared" si="236"/>
        <v>6.8385814710583082E-2</v>
      </c>
      <c r="X337" s="51">
        <f t="shared" si="237"/>
        <v>6.8385814710583082E-2</v>
      </c>
      <c r="Y337" s="51">
        <f t="shared" si="238"/>
        <v>6.9999999999999993E-2</v>
      </c>
      <c r="Z337" s="47">
        <f t="shared" si="239"/>
        <v>38.738419591934353</v>
      </c>
      <c r="AA337" s="47">
        <f t="shared" si="240"/>
        <v>2.653295826319475</v>
      </c>
      <c r="AB337" s="47">
        <f t="shared" si="241"/>
        <v>38.829178863616569</v>
      </c>
      <c r="AC337" s="51"/>
      <c r="AD337" s="12">
        <f t="shared" si="242"/>
        <v>-6.8385814710583082E-2</v>
      </c>
      <c r="AE337" s="30">
        <f t="shared" si="243"/>
        <v>-3.9182185614800695</v>
      </c>
      <c r="AF337" s="43">
        <f t="shared" si="250"/>
        <v>1.6346901346739684</v>
      </c>
      <c r="AG337" s="45">
        <f t="shared" si="247"/>
        <v>43185</v>
      </c>
      <c r="AH337" s="42">
        <f t="shared" si="248"/>
        <v>95</v>
      </c>
      <c r="AI337" s="45">
        <f t="shared" si="249"/>
        <v>43185</v>
      </c>
      <c r="AJ337" s="30">
        <f t="shared" si="229"/>
        <v>38.738419591934353</v>
      </c>
      <c r="AK337" s="30">
        <f t="shared" si="230"/>
        <v>2.653295826319475</v>
      </c>
      <c r="AL337" s="42"/>
      <c r="AM337" s="42"/>
    </row>
    <row r="338" spans="15:39" x14ac:dyDescent="0.25">
      <c r="O338" s="30">
        <f t="shared" si="244"/>
        <v>43.617644162318854</v>
      </c>
      <c r="P338" s="12">
        <f t="shared" si="245"/>
        <v>-3.6253979222426387</v>
      </c>
      <c r="Q338" s="30">
        <f t="shared" si="231"/>
        <v>-207.72000000000099</v>
      </c>
      <c r="R338" s="47">
        <f t="shared" si="232"/>
        <v>-38.61170433904158</v>
      </c>
      <c r="S338" s="47">
        <f t="shared" si="233"/>
        <v>2.8962992068648958</v>
      </c>
      <c r="T338" s="47">
        <f t="shared" si="234"/>
        <v>38.720178990563156</v>
      </c>
      <c r="U338" s="12">
        <f t="shared" si="246"/>
        <v>7.4870699966332749E-2</v>
      </c>
      <c r="V338" s="51">
        <f t="shared" si="235"/>
        <v>7.4870699966332749E-2</v>
      </c>
      <c r="W338" s="47">
        <f t="shared" si="236"/>
        <v>7.4870699966332749E-2</v>
      </c>
      <c r="X338" s="51">
        <f t="shared" si="237"/>
        <v>7.4870699966332749E-2</v>
      </c>
      <c r="Y338" s="51">
        <f t="shared" si="238"/>
        <v>0.08</v>
      </c>
      <c r="Z338" s="47">
        <f t="shared" si="239"/>
        <v>38.61170433904158</v>
      </c>
      <c r="AA338" s="47">
        <f t="shared" si="240"/>
        <v>2.8962992068648958</v>
      </c>
      <c r="AB338" s="47">
        <f t="shared" si="241"/>
        <v>38.720178990563156</v>
      </c>
      <c r="AC338" s="51"/>
      <c r="AD338" s="12">
        <f t="shared" si="242"/>
        <v>-7.4870699966332749E-2</v>
      </c>
      <c r="AE338" s="30">
        <f t="shared" si="243"/>
        <v>-4.2897751172611409</v>
      </c>
      <c r="AF338" s="43">
        <f t="shared" si="250"/>
        <v>1.6411750199297179</v>
      </c>
      <c r="AG338" s="45">
        <f t="shared" si="247"/>
        <v>43186</v>
      </c>
      <c r="AH338" s="42">
        <f t="shared" si="248"/>
        <v>96</v>
      </c>
      <c r="AI338" s="45">
        <f t="shared" si="249"/>
        <v>43186</v>
      </c>
      <c r="AJ338" s="30">
        <f t="shared" si="229"/>
        <v>38.61170433904158</v>
      </c>
      <c r="AK338" s="30">
        <f t="shared" si="230"/>
        <v>2.8962992068648958</v>
      </c>
      <c r="AL338" s="42"/>
      <c r="AM338" s="42"/>
    </row>
    <row r="339" spans="15:39" x14ac:dyDescent="0.25">
      <c r="O339" s="30">
        <f t="shared" si="244"/>
        <v>43.617644162318854</v>
      </c>
      <c r="P339" s="12">
        <f t="shared" si="245"/>
        <v>-3.6316811075498183</v>
      </c>
      <c r="Q339" s="30">
        <f t="shared" si="231"/>
        <v>-208.08000000000101</v>
      </c>
      <c r="R339" s="47">
        <f t="shared" si="232"/>
        <v>-38.483464762175323</v>
      </c>
      <c r="S339" s="47">
        <f t="shared" si="233"/>
        <v>3.138501620555072</v>
      </c>
      <c r="T339" s="47">
        <f t="shared" si="234"/>
        <v>38.611232206753215</v>
      </c>
      <c r="U339" s="12">
        <f t="shared" si="246"/>
        <v>8.1374456989230057E-2</v>
      </c>
      <c r="V339" s="51">
        <f t="shared" si="235"/>
        <v>8.1374456989230057E-2</v>
      </c>
      <c r="W339" s="47">
        <f t="shared" si="236"/>
        <v>8.1374456989230057E-2</v>
      </c>
      <c r="X339" s="51">
        <f t="shared" si="237"/>
        <v>8.1374456989230057E-2</v>
      </c>
      <c r="Y339" s="51">
        <f t="shared" si="238"/>
        <v>0.09</v>
      </c>
      <c r="Z339" s="47">
        <f t="shared" si="239"/>
        <v>38.483464762175323</v>
      </c>
      <c r="AA339" s="47">
        <f t="shared" si="240"/>
        <v>3.1385016205550724</v>
      </c>
      <c r="AB339" s="47">
        <f t="shared" si="241"/>
        <v>38.611232206753215</v>
      </c>
      <c r="AC339" s="51"/>
      <c r="AD339" s="12">
        <f t="shared" si="242"/>
        <v>-8.1374456989230057E-2</v>
      </c>
      <c r="AE339" s="30">
        <f t="shared" si="243"/>
        <v>-4.6624129456517265</v>
      </c>
      <c r="AF339" s="43">
        <f t="shared" si="250"/>
        <v>1.6476787769526153</v>
      </c>
      <c r="AG339" s="45">
        <f t="shared" si="247"/>
        <v>43186</v>
      </c>
      <c r="AH339" s="42">
        <f t="shared" si="248"/>
        <v>96</v>
      </c>
      <c r="AI339" s="45">
        <f t="shared" si="249"/>
        <v>43186</v>
      </c>
      <c r="AJ339" s="30">
        <f t="shared" si="229"/>
        <v>38.483464762175323</v>
      </c>
      <c r="AK339" s="30">
        <f t="shared" si="230"/>
        <v>3.1385016205550724</v>
      </c>
      <c r="AL339" s="42"/>
      <c r="AM339" s="42"/>
    </row>
    <row r="340" spans="15:39" x14ac:dyDescent="0.25">
      <c r="O340" s="30">
        <f t="shared" si="244"/>
        <v>43.617644162318854</v>
      </c>
      <c r="P340" s="12">
        <f t="shared" si="245"/>
        <v>-3.637964292856998</v>
      </c>
      <c r="Q340" s="30">
        <f t="shared" si="231"/>
        <v>-208.44000000000099</v>
      </c>
      <c r="R340" s="47">
        <f t="shared" si="232"/>
        <v>-38.353705924014513</v>
      </c>
      <c r="S340" s="47">
        <f t="shared" si="233"/>
        <v>3.3798935056534241</v>
      </c>
      <c r="T340" s="47">
        <f t="shared" si="234"/>
        <v>38.502343282134717</v>
      </c>
      <c r="U340" s="12">
        <f t="shared" si="246"/>
        <v>8.7897236289162961E-2</v>
      </c>
      <c r="V340" s="51">
        <f t="shared" si="235"/>
        <v>8.7897236289162961E-2</v>
      </c>
      <c r="W340" s="47">
        <f t="shared" si="236"/>
        <v>8.7897236289162961E-2</v>
      </c>
      <c r="X340" s="51">
        <f t="shared" si="237"/>
        <v>8.7897236289162961E-2</v>
      </c>
      <c r="Y340" s="51">
        <f t="shared" si="238"/>
        <v>0.09</v>
      </c>
      <c r="Z340" s="47">
        <f t="shared" si="239"/>
        <v>38.35370592401452</v>
      </c>
      <c r="AA340" s="47">
        <f t="shared" si="240"/>
        <v>3.3798935056534245</v>
      </c>
      <c r="AB340" s="47">
        <f t="shared" si="241"/>
        <v>38.502343282134724</v>
      </c>
      <c r="AC340" s="51"/>
      <c r="AD340" s="12">
        <f t="shared" si="242"/>
        <v>-8.7897236289162961E-2</v>
      </c>
      <c r="AE340" s="30">
        <f t="shared" si="243"/>
        <v>-5.0361406702331797</v>
      </c>
      <c r="AF340" s="43">
        <f t="shared" si="250"/>
        <v>1.6542015562525483</v>
      </c>
      <c r="AG340" s="45">
        <f t="shared" si="247"/>
        <v>43187</v>
      </c>
      <c r="AH340" s="42">
        <f t="shared" si="248"/>
        <v>97</v>
      </c>
      <c r="AI340" s="45">
        <f t="shared" si="249"/>
        <v>43187</v>
      </c>
      <c r="AJ340" s="30">
        <f t="shared" si="229"/>
        <v>38.35370592401452</v>
      </c>
      <c r="AK340" s="30">
        <f t="shared" si="230"/>
        <v>3.3798935056534245</v>
      </c>
      <c r="AL340" s="42"/>
      <c r="AM340" s="42"/>
    </row>
    <row r="341" spans="15:39" x14ac:dyDescent="0.25">
      <c r="O341" s="30">
        <f t="shared" si="244"/>
        <v>43.617644162318854</v>
      </c>
      <c r="P341" s="12">
        <f t="shared" si="245"/>
        <v>-3.6442474781641776</v>
      </c>
      <c r="Q341" s="30">
        <f t="shared" si="231"/>
        <v>-208.80000000000101</v>
      </c>
      <c r="R341" s="47">
        <f t="shared" si="232"/>
        <v>-38.222432947215871</v>
      </c>
      <c r="S341" s="47">
        <f t="shared" si="233"/>
        <v>3.6204653324216629</v>
      </c>
      <c r="T341" s="47">
        <f t="shared" si="234"/>
        <v>38.393517026025116</v>
      </c>
      <c r="U341" s="12">
        <f t="shared" si="246"/>
        <v>9.4439189099313189E-2</v>
      </c>
      <c r="V341" s="51">
        <f t="shared" si="235"/>
        <v>9.4439189099313189E-2</v>
      </c>
      <c r="W341" s="47">
        <f t="shared" si="236"/>
        <v>9.4439189099313189E-2</v>
      </c>
      <c r="X341" s="51">
        <f t="shared" si="237"/>
        <v>9.4439189099313189E-2</v>
      </c>
      <c r="Y341" s="51">
        <f t="shared" si="238"/>
        <v>9.9999999999999992E-2</v>
      </c>
      <c r="Z341" s="47">
        <f t="shared" si="239"/>
        <v>38.222432947215871</v>
      </c>
      <c r="AA341" s="47">
        <f t="shared" si="240"/>
        <v>3.6204653324216625</v>
      </c>
      <c r="AB341" s="47">
        <f t="shared" si="241"/>
        <v>38.393517026025116</v>
      </c>
      <c r="AC341" s="51"/>
      <c r="AD341" s="12">
        <f t="shared" si="242"/>
        <v>-9.4439189099313189E-2</v>
      </c>
      <c r="AE341" s="30">
        <f t="shared" si="243"/>
        <v>-5.4109669560285356</v>
      </c>
      <c r="AF341" s="43">
        <f t="shared" si="250"/>
        <v>1.6607435090626985</v>
      </c>
      <c r="AG341" s="45">
        <f t="shared" si="247"/>
        <v>43187</v>
      </c>
      <c r="AH341" s="42">
        <f t="shared" si="248"/>
        <v>97</v>
      </c>
      <c r="AI341" s="45">
        <f t="shared" si="249"/>
        <v>43187</v>
      </c>
      <c r="AJ341" s="30">
        <f t="shared" si="229"/>
        <v>38.222432947215871</v>
      </c>
      <c r="AK341" s="30">
        <f t="shared" si="230"/>
        <v>3.6204653324216625</v>
      </c>
      <c r="AL341" s="42"/>
      <c r="AM341" s="42"/>
    </row>
    <row r="342" spans="15:39" x14ac:dyDescent="0.25">
      <c r="O342" s="30">
        <f t="shared" si="244"/>
        <v>43.617644162318854</v>
      </c>
      <c r="P342" s="12">
        <f t="shared" si="245"/>
        <v>-3.6505306634713572</v>
      </c>
      <c r="Q342" s="30">
        <f t="shared" si="231"/>
        <v>-209.16000000000099</v>
      </c>
      <c r="R342" s="47">
        <f t="shared" si="232"/>
        <v>-38.089651014211775</v>
      </c>
      <c r="S342" s="47">
        <f t="shared" si="233"/>
        <v>3.8602076034959936</v>
      </c>
      <c r="T342" s="47">
        <f t="shared" si="234"/>
        <v>38.284758287424673</v>
      </c>
      <c r="U342" s="12">
        <f t="shared" si="246"/>
        <v>0.10100046736052293</v>
      </c>
      <c r="V342" s="51">
        <f t="shared" si="235"/>
        <v>0.10100046736052293</v>
      </c>
      <c r="W342" s="47">
        <f t="shared" si="236"/>
        <v>0.10100046736052293</v>
      </c>
      <c r="X342" s="51">
        <f t="shared" si="237"/>
        <v>0.10100046736052293</v>
      </c>
      <c r="Y342" s="51">
        <f t="shared" si="238"/>
        <v>0.11</v>
      </c>
      <c r="Z342" s="47">
        <f t="shared" si="239"/>
        <v>38.089651014211775</v>
      </c>
      <c r="AA342" s="47">
        <f t="shared" si="240"/>
        <v>3.8602076034959936</v>
      </c>
      <c r="AB342" s="47">
        <f t="shared" si="241"/>
        <v>38.284758287424673</v>
      </c>
      <c r="AC342" s="51"/>
      <c r="AD342" s="12">
        <f t="shared" si="242"/>
        <v>-0.10100046736052293</v>
      </c>
      <c r="AE342" s="30">
        <f t="shared" si="243"/>
        <v>-5.7869005086067888</v>
      </c>
      <c r="AF342" s="43">
        <f t="shared" si="250"/>
        <v>1.6673047873239082</v>
      </c>
      <c r="AG342" s="45">
        <f t="shared" si="247"/>
        <v>43187</v>
      </c>
      <c r="AH342" s="42">
        <f t="shared" si="248"/>
        <v>97</v>
      </c>
      <c r="AI342" s="45">
        <f t="shared" si="249"/>
        <v>43187</v>
      </c>
      <c r="AJ342" s="30">
        <f t="shared" si="229"/>
        <v>38.089651014211775</v>
      </c>
      <c r="AK342" s="30">
        <f t="shared" si="230"/>
        <v>3.8602076034959936</v>
      </c>
      <c r="AL342" s="42"/>
      <c r="AM342" s="42"/>
    </row>
    <row r="343" spans="15:39" x14ac:dyDescent="0.25">
      <c r="O343" s="30">
        <f t="shared" si="244"/>
        <v>43.617644162318854</v>
      </c>
      <c r="P343" s="12">
        <f t="shared" si="245"/>
        <v>-3.6568138487785369</v>
      </c>
      <c r="Q343" s="30">
        <f t="shared" si="231"/>
        <v>-209.520000000001</v>
      </c>
      <c r="R343" s="47">
        <f t="shared" si="232"/>
        <v>-37.955365367005562</v>
      </c>
      <c r="S343" s="47">
        <f t="shared" si="233"/>
        <v>4.0991108542620509</v>
      </c>
      <c r="T343" s="47">
        <f t="shared" si="234"/>
        <v>38.176071955328432</v>
      </c>
      <c r="U343" s="12">
        <f t="shared" si="246"/>
        <v>0.10758122370483642</v>
      </c>
      <c r="V343" s="51">
        <f t="shared" si="235"/>
        <v>0.10758122370483642</v>
      </c>
      <c r="W343" s="47">
        <f t="shared" si="236"/>
        <v>0.10758122370483642</v>
      </c>
      <c r="X343" s="51">
        <f t="shared" si="237"/>
        <v>0.10758122370483642</v>
      </c>
      <c r="Y343" s="51">
        <f t="shared" si="238"/>
        <v>0.11</v>
      </c>
      <c r="Z343" s="47">
        <f t="shared" si="239"/>
        <v>37.955365367005555</v>
      </c>
      <c r="AA343" s="47">
        <f t="shared" si="240"/>
        <v>4.09911085426205</v>
      </c>
      <c r="AB343" s="47">
        <f t="shared" si="241"/>
        <v>38.176071955328432</v>
      </c>
      <c r="AC343" s="51"/>
      <c r="AD343" s="12">
        <f t="shared" si="242"/>
        <v>-0.10758122370483642</v>
      </c>
      <c r="AE343" s="30">
        <f t="shared" si="243"/>
        <v>-6.1639500731398931</v>
      </c>
      <c r="AF343" s="43">
        <f t="shared" si="250"/>
        <v>1.6738855436682216</v>
      </c>
      <c r="AG343" s="45">
        <f t="shared" si="247"/>
        <v>43188</v>
      </c>
      <c r="AH343" s="42">
        <f t="shared" si="248"/>
        <v>98</v>
      </c>
      <c r="AI343" s="45">
        <f t="shared" si="249"/>
        <v>43188</v>
      </c>
      <c r="AJ343" s="30">
        <f t="shared" si="229"/>
        <v>37.955365367005555</v>
      </c>
      <c r="AK343" s="30">
        <f t="shared" si="230"/>
        <v>4.09911085426205</v>
      </c>
      <c r="AL343" s="42"/>
      <c r="AM343" s="42"/>
    </row>
    <row r="344" spans="15:39" x14ac:dyDescent="0.25">
      <c r="O344" s="30">
        <f t="shared" si="244"/>
        <v>43.617644162318854</v>
      </c>
      <c r="P344" s="12">
        <f t="shared" si="245"/>
        <v>-3.6630970340857165</v>
      </c>
      <c r="Q344" s="30">
        <f t="shared" si="231"/>
        <v>-209.88000000000099</v>
      </c>
      <c r="R344" s="47">
        <f t="shared" si="232"/>
        <v>-37.81958130696465</v>
      </c>
      <c r="S344" s="47">
        <f t="shared" si="233"/>
        <v>4.3371656532285705</v>
      </c>
      <c r="T344" s="47">
        <f t="shared" si="234"/>
        <v>38.067462959037023</v>
      </c>
      <c r="U344" s="12">
        <f t="shared" si="246"/>
        <v>0.11418161143819272</v>
      </c>
      <c r="V344" s="51">
        <f t="shared" si="235"/>
        <v>0.11418161143819272</v>
      </c>
      <c r="W344" s="47">
        <f t="shared" si="236"/>
        <v>0.11418161143819272</v>
      </c>
      <c r="X344" s="51">
        <f t="shared" si="237"/>
        <v>0.11418161143819272</v>
      </c>
      <c r="Y344" s="51">
        <f t="shared" si="238"/>
        <v>0.12</v>
      </c>
      <c r="Z344" s="47">
        <f t="shared" si="239"/>
        <v>37.81958130696465</v>
      </c>
      <c r="AA344" s="47">
        <f t="shared" si="240"/>
        <v>4.3371656532285705</v>
      </c>
      <c r="AB344" s="47">
        <f t="shared" si="241"/>
        <v>38.067462959037023</v>
      </c>
      <c r="AC344" s="51"/>
      <c r="AD344" s="12">
        <f t="shared" si="242"/>
        <v>-0.11418161143819272</v>
      </c>
      <c r="AE344" s="30">
        <f t="shared" si="243"/>
        <v>-6.5421244334111286</v>
      </c>
      <c r="AF344" s="43">
        <f t="shared" si="250"/>
        <v>1.6804859314015781</v>
      </c>
      <c r="AG344" s="45">
        <f t="shared" si="247"/>
        <v>43188</v>
      </c>
      <c r="AH344" s="42">
        <f t="shared" si="248"/>
        <v>98</v>
      </c>
      <c r="AI344" s="45">
        <f t="shared" si="249"/>
        <v>43188</v>
      </c>
      <c r="AJ344" s="30">
        <f t="shared" si="229"/>
        <v>37.81958130696465</v>
      </c>
      <c r="AK344" s="30">
        <f t="shared" si="230"/>
        <v>4.3371656532285705</v>
      </c>
      <c r="AL344" s="42"/>
      <c r="AM344" s="42"/>
    </row>
    <row r="345" spans="15:39" x14ac:dyDescent="0.25">
      <c r="O345" s="30">
        <f t="shared" si="244"/>
        <v>43.617644162318854</v>
      </c>
      <c r="P345" s="12">
        <f t="shared" si="245"/>
        <v>-3.6693802193928962</v>
      </c>
      <c r="Q345" s="30">
        <f t="shared" si="231"/>
        <v>-210.24000000000103</v>
      </c>
      <c r="R345" s="47">
        <f t="shared" si="232"/>
        <v>-37.682304194611241</v>
      </c>
      <c r="S345" s="47">
        <f t="shared" si="233"/>
        <v>4.5743626023996988</v>
      </c>
      <c r="T345" s="47">
        <f t="shared" si="234"/>
        <v>37.958936268465806</v>
      </c>
      <c r="U345" s="12">
        <f t="shared" si="246"/>
        <v>0.12080178452224283</v>
      </c>
      <c r="V345" s="51">
        <f t="shared" si="235"/>
        <v>0.12080178452224283</v>
      </c>
      <c r="W345" s="47">
        <f t="shared" si="236"/>
        <v>0.12080178452224283</v>
      </c>
      <c r="X345" s="51">
        <f t="shared" si="237"/>
        <v>0.12080178452224283</v>
      </c>
      <c r="Y345" s="51">
        <f t="shared" si="238"/>
        <v>0.13</v>
      </c>
      <c r="Z345" s="47">
        <f t="shared" si="239"/>
        <v>37.682304194611241</v>
      </c>
      <c r="AA345" s="47">
        <f t="shared" si="240"/>
        <v>4.5743626023996988</v>
      </c>
      <c r="AB345" s="47">
        <f t="shared" si="241"/>
        <v>37.958936268465806</v>
      </c>
      <c r="AC345" s="51"/>
      <c r="AD345" s="12">
        <f t="shared" si="242"/>
        <v>-0.12080178452224283</v>
      </c>
      <c r="AE345" s="30">
        <f t="shared" si="243"/>
        <v>-6.9214324107733054</v>
      </c>
      <c r="AF345" s="43">
        <f t="shared" si="250"/>
        <v>1.6871061044856281</v>
      </c>
      <c r="AG345" s="45">
        <f t="shared" si="247"/>
        <v>43189</v>
      </c>
      <c r="AH345" s="42">
        <f t="shared" si="248"/>
        <v>99</v>
      </c>
      <c r="AI345" s="45">
        <f t="shared" si="249"/>
        <v>43189</v>
      </c>
      <c r="AJ345" s="30">
        <f t="shared" si="229"/>
        <v>37.682304194611241</v>
      </c>
      <c r="AK345" s="30">
        <f t="shared" si="230"/>
        <v>4.5743626023996988</v>
      </c>
      <c r="AL345" s="42"/>
      <c r="AM345" s="42"/>
    </row>
    <row r="346" spans="15:39" x14ac:dyDescent="0.25">
      <c r="O346" s="30">
        <f t="shared" si="244"/>
        <v>43.617644162318854</v>
      </c>
      <c r="P346" s="12">
        <f t="shared" si="245"/>
        <v>-3.6756634047000758</v>
      </c>
      <c r="Q346" s="30">
        <f t="shared" si="231"/>
        <v>-210.60000000000105</v>
      </c>
      <c r="R346" s="47">
        <f t="shared" si="232"/>
        <v>-37.543539449410666</v>
      </c>
      <c r="S346" s="47">
        <f t="shared" si="233"/>
        <v>4.810692337646028</v>
      </c>
      <c r="T346" s="47">
        <f t="shared" si="234"/>
        <v>37.85049689445227</v>
      </c>
      <c r="U346" s="12">
        <f t="shared" si="246"/>
        <v>0.12744189755526916</v>
      </c>
      <c r="V346" s="51">
        <f t="shared" si="235"/>
        <v>0.12744189755526916</v>
      </c>
      <c r="W346" s="47">
        <f t="shared" si="236"/>
        <v>0.12744189755526916</v>
      </c>
      <c r="X346" s="51">
        <f t="shared" si="237"/>
        <v>0.12744189755526916</v>
      </c>
      <c r="Y346" s="51">
        <f t="shared" si="238"/>
        <v>0.13</v>
      </c>
      <c r="Z346" s="47">
        <f t="shared" si="239"/>
        <v>37.543539449410666</v>
      </c>
      <c r="AA346" s="47">
        <f t="shared" si="240"/>
        <v>4.8106923376460289</v>
      </c>
      <c r="AB346" s="47">
        <f t="shared" si="241"/>
        <v>37.85049689445227</v>
      </c>
      <c r="AC346" s="51"/>
      <c r="AD346" s="12">
        <f t="shared" si="242"/>
        <v>-0.12744189755526916</v>
      </c>
      <c r="AE346" s="30">
        <f t="shared" si="243"/>
        <v>-7.3018828630555266</v>
      </c>
      <c r="AF346" s="43">
        <f t="shared" si="250"/>
        <v>1.6937462175186544</v>
      </c>
      <c r="AG346" s="45">
        <f t="shared" si="247"/>
        <v>43189</v>
      </c>
      <c r="AH346" s="42">
        <f t="shared" si="248"/>
        <v>99</v>
      </c>
      <c r="AI346" s="45">
        <f t="shared" si="249"/>
        <v>43189</v>
      </c>
      <c r="AJ346" s="30">
        <f t="shared" si="229"/>
        <v>37.543539449410666</v>
      </c>
      <c r="AK346" s="30">
        <f t="shared" si="230"/>
        <v>4.8106923376460289</v>
      </c>
      <c r="AL346" s="42"/>
      <c r="AM346" s="42"/>
    </row>
    <row r="347" spans="15:39" x14ac:dyDescent="0.25">
      <c r="O347" s="30">
        <f t="shared" si="244"/>
        <v>43.617644162318854</v>
      </c>
      <c r="P347" s="12">
        <f t="shared" si="245"/>
        <v>-3.6819465900072554</v>
      </c>
      <c r="Q347" s="30">
        <f t="shared" si="231"/>
        <v>-210.96000000000103</v>
      </c>
      <c r="R347" s="47">
        <f t="shared" si="232"/>
        <v>-37.403292549557463</v>
      </c>
      <c r="S347" s="47">
        <f t="shared" si="233"/>
        <v>5.0461455290742769</v>
      </c>
      <c r="T347" s="47">
        <f t="shared" si="234"/>
        <v>37.742149889061395</v>
      </c>
      <c r="U347" s="12">
        <f t="shared" si="246"/>
        <v>0.1341021057521799</v>
      </c>
      <c r="V347" s="51">
        <f t="shared" si="235"/>
        <v>0.1341021057521799</v>
      </c>
      <c r="W347" s="47">
        <f t="shared" si="236"/>
        <v>0.1341021057521799</v>
      </c>
      <c r="X347" s="51">
        <f t="shared" si="237"/>
        <v>0.1341021057521799</v>
      </c>
      <c r="Y347" s="51">
        <f t="shared" si="238"/>
        <v>0.14000000000000001</v>
      </c>
      <c r="Z347" s="47">
        <f t="shared" si="239"/>
        <v>37.403292549557463</v>
      </c>
      <c r="AA347" s="47">
        <f t="shared" si="240"/>
        <v>5.0461455290742769</v>
      </c>
      <c r="AB347" s="47">
        <f t="shared" si="241"/>
        <v>37.742149889061395</v>
      </c>
      <c r="AC347" s="51"/>
      <c r="AD347" s="12">
        <f t="shared" si="242"/>
        <v>-0.1341021057521799</v>
      </c>
      <c r="AE347" s="30">
        <f t="shared" si="243"/>
        <v>-7.6834846834169488</v>
      </c>
      <c r="AF347" s="43">
        <f t="shared" si="250"/>
        <v>1.7004064257155651</v>
      </c>
      <c r="AG347" s="45">
        <f t="shared" si="247"/>
        <v>43189</v>
      </c>
      <c r="AH347" s="42">
        <f t="shared" si="248"/>
        <v>99</v>
      </c>
      <c r="AI347" s="45">
        <f t="shared" si="249"/>
        <v>43189</v>
      </c>
      <c r="AJ347" s="30">
        <f t="shared" si="229"/>
        <v>37.403292549557463</v>
      </c>
      <c r="AK347" s="30">
        <f t="shared" si="230"/>
        <v>5.0461455290742769</v>
      </c>
      <c r="AL347" s="42"/>
      <c r="AM347" s="42"/>
    </row>
    <row r="348" spans="15:39" x14ac:dyDescent="0.25">
      <c r="O348" s="30">
        <f t="shared" si="244"/>
        <v>43.617644162318854</v>
      </c>
      <c r="P348" s="12">
        <f t="shared" si="245"/>
        <v>-3.6882297753144351</v>
      </c>
      <c r="Q348" s="30">
        <f t="shared" si="231"/>
        <v>-211.32000000000104</v>
      </c>
      <c r="R348" s="47">
        <f t="shared" si="232"/>
        <v>-37.261569031759102</v>
      </c>
      <c r="S348" s="47">
        <f t="shared" si="233"/>
        <v>5.2807128813956083</v>
      </c>
      <c r="T348" s="47">
        <f t="shared" si="234"/>
        <v>37.633900345888762</v>
      </c>
      <c r="U348" s="12">
        <f t="shared" si="246"/>
        <v>0.14078256492355262</v>
      </c>
      <c r="V348" s="51">
        <f t="shared" si="235"/>
        <v>0.14078256492355262</v>
      </c>
      <c r="W348" s="47">
        <f t="shared" si="236"/>
        <v>0.14078256492355262</v>
      </c>
      <c r="X348" s="51">
        <f t="shared" si="237"/>
        <v>0.14078256492355262</v>
      </c>
      <c r="Y348" s="51">
        <f t="shared" si="238"/>
        <v>0.15000000000000002</v>
      </c>
      <c r="Z348" s="47">
        <f t="shared" si="239"/>
        <v>37.261569031759102</v>
      </c>
      <c r="AA348" s="47">
        <f t="shared" si="240"/>
        <v>5.2807128813956092</v>
      </c>
      <c r="AB348" s="47">
        <f t="shared" si="241"/>
        <v>37.633900345888762</v>
      </c>
      <c r="AC348" s="51"/>
      <c r="AD348" s="12">
        <f t="shared" si="242"/>
        <v>-0.14078256492355262</v>
      </c>
      <c r="AE348" s="30">
        <f t="shared" si="243"/>
        <v>-8.066246799146068</v>
      </c>
      <c r="AF348" s="43">
        <f t="shared" si="250"/>
        <v>1.7070868848869378</v>
      </c>
      <c r="AG348" s="45">
        <f t="shared" si="247"/>
        <v>43190</v>
      </c>
      <c r="AH348" s="42">
        <f t="shared" si="248"/>
        <v>100</v>
      </c>
      <c r="AI348" s="45">
        <f t="shared" si="249"/>
        <v>43190</v>
      </c>
      <c r="AJ348" s="30">
        <f t="shared" si="229"/>
        <v>37.261569031759102</v>
      </c>
      <c r="AK348" s="30">
        <f t="shared" si="230"/>
        <v>5.2807128813956092</v>
      </c>
      <c r="AL348" s="42"/>
      <c r="AM348" s="42"/>
    </row>
    <row r="349" spans="15:39" x14ac:dyDescent="0.25">
      <c r="O349" s="30">
        <f t="shared" si="244"/>
        <v>43.617644162318854</v>
      </c>
      <c r="P349" s="12">
        <f t="shared" si="245"/>
        <v>-3.6945129606216147</v>
      </c>
      <c r="Q349" s="30">
        <f t="shared" si="231"/>
        <v>-211.68000000000103</v>
      </c>
      <c r="R349" s="47">
        <f t="shared" si="232"/>
        <v>-37.118374491017391</v>
      </c>
      <c r="S349" s="47">
        <f t="shared" si="233"/>
        <v>5.5143851342925956</v>
      </c>
      <c r="T349" s="47">
        <f t="shared" si="234"/>
        <v>37.525753400361168</v>
      </c>
      <c r="U349" s="12">
        <f t="shared" si="246"/>
        <v>0.14748343145370171</v>
      </c>
      <c r="V349" s="51">
        <f t="shared" si="235"/>
        <v>0.14748343145370171</v>
      </c>
      <c r="W349" s="47">
        <f t="shared" si="236"/>
        <v>0.14748343145370171</v>
      </c>
      <c r="X349" s="51">
        <f t="shared" si="237"/>
        <v>0.14748343145370171</v>
      </c>
      <c r="Y349" s="51">
        <f t="shared" si="238"/>
        <v>0.15000000000000002</v>
      </c>
      <c r="Z349" s="47">
        <f t="shared" si="239"/>
        <v>37.118374491017391</v>
      </c>
      <c r="AA349" s="47">
        <f t="shared" si="240"/>
        <v>5.5143851342925965</v>
      </c>
      <c r="AB349" s="47">
        <f t="shared" si="241"/>
        <v>37.525753400361168</v>
      </c>
      <c r="AC349" s="51"/>
      <c r="AD349" s="12">
        <f t="shared" si="242"/>
        <v>-0.14748343145370171</v>
      </c>
      <c r="AE349" s="30">
        <f t="shared" si="243"/>
        <v>-8.4501781704040848</v>
      </c>
      <c r="AF349" s="43">
        <f t="shared" si="250"/>
        <v>1.7137877514170869</v>
      </c>
      <c r="AG349" s="45">
        <f t="shared" si="247"/>
        <v>43190</v>
      </c>
      <c r="AH349" s="42">
        <f t="shared" si="248"/>
        <v>100</v>
      </c>
      <c r="AI349" s="45">
        <f t="shared" si="249"/>
        <v>43190</v>
      </c>
      <c r="AJ349" s="30">
        <f t="shared" si="229"/>
        <v>37.118374491017391</v>
      </c>
      <c r="AK349" s="30">
        <f t="shared" si="230"/>
        <v>5.5143851342925965</v>
      </c>
      <c r="AL349" s="42"/>
      <c r="AM349" s="42"/>
    </row>
    <row r="350" spans="15:39" x14ac:dyDescent="0.25">
      <c r="O350" s="30">
        <f t="shared" si="244"/>
        <v>43.617644162318854</v>
      </c>
      <c r="P350" s="12">
        <f t="shared" si="245"/>
        <v>-3.7007961459287944</v>
      </c>
      <c r="Q350" s="30">
        <f t="shared" si="231"/>
        <v>-212.04000000000104</v>
      </c>
      <c r="R350" s="47">
        <f t="shared" si="232"/>
        <v>-36.973714580407609</v>
      </c>
      <c r="S350" s="47">
        <f t="shared" si="233"/>
        <v>5.7471530627848004</v>
      </c>
      <c r="T350" s="47">
        <f t="shared" si="234"/>
        <v>37.417714230034456</v>
      </c>
      <c r="U350" s="12">
        <f t="shared" si="246"/>
        <v>0.15420486227774216</v>
      </c>
      <c r="V350" s="51">
        <f t="shared" si="235"/>
        <v>0.15420486227774216</v>
      </c>
      <c r="W350" s="47">
        <f t="shared" si="236"/>
        <v>0.15420486227774216</v>
      </c>
      <c r="X350" s="51">
        <f t="shared" si="237"/>
        <v>0.15420486227774216</v>
      </c>
      <c r="Y350" s="51">
        <f t="shared" si="238"/>
        <v>0.16</v>
      </c>
      <c r="Z350" s="47">
        <f t="shared" si="239"/>
        <v>36.973714580407609</v>
      </c>
      <c r="AA350" s="47">
        <f t="shared" si="240"/>
        <v>5.7471530627848004</v>
      </c>
      <c r="AB350" s="47">
        <f t="shared" si="241"/>
        <v>37.417714230034456</v>
      </c>
      <c r="AC350" s="51"/>
      <c r="AD350" s="12">
        <f t="shared" si="242"/>
        <v>-0.15420486227774216</v>
      </c>
      <c r="AE350" s="30">
        <f t="shared" si="243"/>
        <v>-8.8352877889107404</v>
      </c>
      <c r="AF350" s="43">
        <f t="shared" si="250"/>
        <v>1.7205091822411274</v>
      </c>
      <c r="AG350" s="45">
        <f t="shared" si="247"/>
        <v>43190</v>
      </c>
      <c r="AH350" s="42">
        <f t="shared" si="248"/>
        <v>100</v>
      </c>
      <c r="AI350" s="45">
        <f t="shared" si="249"/>
        <v>43190</v>
      </c>
      <c r="AJ350" s="30">
        <f t="shared" si="229"/>
        <v>36.973714580407609</v>
      </c>
      <c r="AK350" s="30">
        <f t="shared" si="230"/>
        <v>5.7471530627848004</v>
      </c>
      <c r="AL350" s="42"/>
      <c r="AM350" s="42"/>
    </row>
    <row r="351" spans="15:39" x14ac:dyDescent="0.25">
      <c r="O351" s="30">
        <f t="shared" si="244"/>
        <v>43.617644162318854</v>
      </c>
      <c r="P351" s="12">
        <f t="shared" si="245"/>
        <v>-3.707079331235974</v>
      </c>
      <c r="Q351" s="30">
        <f t="shared" si="231"/>
        <v>-212.40000000000103</v>
      </c>
      <c r="R351" s="47">
        <f t="shared" si="232"/>
        <v>-36.827595010855333</v>
      </c>
      <c r="S351" s="47">
        <f t="shared" si="233"/>
        <v>5.9790074775929725</v>
      </c>
      <c r="T351" s="47">
        <f t="shared" si="234"/>
        <v>37.309788054888351</v>
      </c>
      <c r="U351" s="12">
        <f t="shared" si="246"/>
        <v>0.16094701485762339</v>
      </c>
      <c r="V351" s="51">
        <f t="shared" si="235"/>
        <v>0.16094701485762339</v>
      </c>
      <c r="W351" s="47">
        <f t="shared" si="236"/>
        <v>0.16094701485762339</v>
      </c>
      <c r="X351" s="51">
        <f t="shared" si="237"/>
        <v>0.16094701485762339</v>
      </c>
      <c r="Y351" s="51">
        <f t="shared" si="238"/>
        <v>0.17</v>
      </c>
      <c r="Z351" s="47">
        <f t="shared" si="239"/>
        <v>36.827595010855333</v>
      </c>
      <c r="AA351" s="47">
        <f t="shared" si="240"/>
        <v>5.9790074775929734</v>
      </c>
      <c r="AB351" s="47">
        <f t="shared" si="241"/>
        <v>37.309788054888351</v>
      </c>
      <c r="AC351" s="51"/>
      <c r="AD351" s="12">
        <f t="shared" si="242"/>
        <v>-0.16094701485762339</v>
      </c>
      <c r="AE351" s="30">
        <f t="shared" si="243"/>
        <v>-9.2215846765711742</v>
      </c>
      <c r="AF351" s="43">
        <f t="shared" si="250"/>
        <v>1.7272513348210086</v>
      </c>
      <c r="AG351" s="45">
        <f t="shared" si="247"/>
        <v>43191</v>
      </c>
      <c r="AH351" s="42">
        <f t="shared" si="248"/>
        <v>101</v>
      </c>
      <c r="AI351" s="45">
        <f t="shared" si="249"/>
        <v>43191</v>
      </c>
      <c r="AJ351" s="30">
        <f t="shared" si="229"/>
        <v>36.827595010855333</v>
      </c>
      <c r="AK351" s="30">
        <f t="shared" si="230"/>
        <v>5.9790074775929734</v>
      </c>
      <c r="AL351" s="42"/>
      <c r="AM351" s="42"/>
    </row>
    <row r="352" spans="15:39" x14ac:dyDescent="0.25">
      <c r="O352" s="30">
        <f t="shared" si="244"/>
        <v>43.617644162318854</v>
      </c>
      <c r="P352" s="12">
        <f t="shared" si="245"/>
        <v>-3.7133625165431536</v>
      </c>
      <c r="Q352" s="30">
        <f t="shared" si="231"/>
        <v>-212.76000000000104</v>
      </c>
      <c r="R352" s="47">
        <f t="shared" si="232"/>
        <v>-36.680021550910972</v>
      </c>
      <c r="S352" s="47">
        <f t="shared" si="233"/>
        <v>6.2099392255018131</v>
      </c>
      <c r="T352" s="47">
        <f t="shared" si="234"/>
        <v>37.201980137617937</v>
      </c>
      <c r="U352" s="12">
        <f t="shared" si="246"/>
        <v>0.16771004715710425</v>
      </c>
      <c r="V352" s="51">
        <f t="shared" si="235"/>
        <v>0.16771004715710425</v>
      </c>
      <c r="W352" s="47">
        <f t="shared" si="236"/>
        <v>0.16771004715710425</v>
      </c>
      <c r="X352" s="51">
        <f t="shared" si="237"/>
        <v>0.16771004715710425</v>
      </c>
      <c r="Y352" s="51">
        <f t="shared" si="238"/>
        <v>0.17</v>
      </c>
      <c r="Z352" s="47">
        <f t="shared" si="239"/>
        <v>36.680021550910972</v>
      </c>
      <c r="AA352" s="47">
        <f t="shared" si="240"/>
        <v>6.209939225501814</v>
      </c>
      <c r="AB352" s="47">
        <f t="shared" si="241"/>
        <v>37.201980137617937</v>
      </c>
      <c r="AC352" s="51"/>
      <c r="AD352" s="12">
        <f t="shared" si="242"/>
        <v>-0.16771004715710425</v>
      </c>
      <c r="AE352" s="30">
        <f t="shared" si="243"/>
        <v>-9.609077884042085</v>
      </c>
      <c r="AF352" s="43">
        <f t="shared" si="250"/>
        <v>1.7340143671204895</v>
      </c>
      <c r="AG352" s="45">
        <f t="shared" si="247"/>
        <v>43191</v>
      </c>
      <c r="AH352" s="42">
        <f t="shared" si="248"/>
        <v>101</v>
      </c>
      <c r="AI352" s="45">
        <f t="shared" si="249"/>
        <v>43191</v>
      </c>
      <c r="AJ352" s="30">
        <f t="shared" si="229"/>
        <v>36.680021550910972</v>
      </c>
      <c r="AK352" s="30">
        <f t="shared" si="230"/>
        <v>6.209939225501814</v>
      </c>
      <c r="AL352" s="42"/>
      <c r="AM352" s="42"/>
    </row>
    <row r="353" spans="15:39" x14ac:dyDescent="0.25">
      <c r="O353" s="30">
        <f t="shared" si="244"/>
        <v>43.617644162318854</v>
      </c>
      <c r="P353" s="12">
        <f t="shared" si="245"/>
        <v>-3.7196457018503333</v>
      </c>
      <c r="Q353" s="30">
        <f t="shared" si="231"/>
        <v>-213.12000000000103</v>
      </c>
      <c r="R353" s="47">
        <f t="shared" si="232"/>
        <v>-36.531000026522044</v>
      </c>
      <c r="S353" s="47">
        <f t="shared" si="233"/>
        <v>6.4399391897213327</v>
      </c>
      <c r="T353" s="47">
        <f t="shared" si="234"/>
        <v>37.094295783921581</v>
      </c>
      <c r="U353" s="12">
        <f t="shared" si="246"/>
        <v>0.17449411761564276</v>
      </c>
      <c r="V353" s="51">
        <f t="shared" si="235"/>
        <v>0.17449411761564276</v>
      </c>
      <c r="W353" s="47">
        <f t="shared" si="236"/>
        <v>0.17449411761564276</v>
      </c>
      <c r="X353" s="51">
        <f t="shared" si="237"/>
        <v>0.17449411761564276</v>
      </c>
      <c r="Y353" s="51">
        <f t="shared" si="238"/>
        <v>0.18000000000000002</v>
      </c>
      <c r="Z353" s="47">
        <f t="shared" si="239"/>
        <v>36.531000026522051</v>
      </c>
      <c r="AA353" s="47">
        <f t="shared" si="240"/>
        <v>6.4399391897213327</v>
      </c>
      <c r="AB353" s="47">
        <f t="shared" si="241"/>
        <v>37.094295783921588</v>
      </c>
      <c r="AC353" s="51"/>
      <c r="AD353" s="12">
        <f t="shared" si="242"/>
        <v>-0.17449411761564276</v>
      </c>
      <c r="AE353" s="30">
        <f t="shared" si="243"/>
        <v>-9.9977764892357222</v>
      </c>
      <c r="AF353" s="43">
        <f t="shared" si="250"/>
        <v>1.740798437579028</v>
      </c>
      <c r="AG353" s="45">
        <f t="shared" si="247"/>
        <v>43192</v>
      </c>
      <c r="AH353" s="42">
        <f t="shared" si="248"/>
        <v>102</v>
      </c>
      <c r="AI353" s="45">
        <f t="shared" si="249"/>
        <v>43192</v>
      </c>
      <c r="AJ353" s="30">
        <f t="shared" si="229"/>
        <v>36.531000026522051</v>
      </c>
      <c r="AK353" s="30">
        <f t="shared" si="230"/>
        <v>6.4399391897213327</v>
      </c>
      <c r="AL353" s="42"/>
      <c r="AM353" s="42"/>
    </row>
    <row r="354" spans="15:39" x14ac:dyDescent="0.25">
      <c r="O354" s="30">
        <f t="shared" si="244"/>
        <v>43.617644162318854</v>
      </c>
      <c r="P354" s="12">
        <f t="shared" si="245"/>
        <v>-3.7259288871575129</v>
      </c>
      <c r="Q354" s="30">
        <f t="shared" si="231"/>
        <v>-213.48000000000104</v>
      </c>
      <c r="R354" s="47">
        <f t="shared" si="232"/>
        <v>-36.380536320803152</v>
      </c>
      <c r="S354" s="47">
        <f t="shared" si="233"/>
        <v>6.668998290246769</v>
      </c>
      <c r="T354" s="47">
        <f t="shared" si="234"/>
        <v>36.986740342784898</v>
      </c>
      <c r="U354" s="12">
        <f t="shared" si="246"/>
        <v>0.1812993851211718</v>
      </c>
      <c r="V354" s="51">
        <f t="shared" si="235"/>
        <v>0.1812993851211718</v>
      </c>
      <c r="W354" s="47">
        <f t="shared" si="236"/>
        <v>0.1812993851211718</v>
      </c>
      <c r="X354" s="51">
        <f t="shared" si="237"/>
        <v>0.1812993851211718</v>
      </c>
      <c r="Y354" s="51">
        <f t="shared" si="238"/>
        <v>0.19</v>
      </c>
      <c r="Z354" s="47">
        <f t="shared" si="239"/>
        <v>36.380536320803152</v>
      </c>
      <c r="AA354" s="47">
        <f t="shared" si="240"/>
        <v>6.6689982902467699</v>
      </c>
      <c r="AB354" s="47">
        <f t="shared" si="241"/>
        <v>36.986740342784898</v>
      </c>
      <c r="AC354" s="51"/>
      <c r="AD354" s="12">
        <f t="shared" si="242"/>
        <v>-0.1812993851211718</v>
      </c>
      <c r="AE354" s="30">
        <f t="shared" si="243"/>
        <v>-10.387689595760058</v>
      </c>
      <c r="AF354" s="43">
        <f t="shared" si="250"/>
        <v>1.747603705084557</v>
      </c>
      <c r="AG354" s="45">
        <f t="shared" si="247"/>
        <v>43192</v>
      </c>
      <c r="AH354" s="42">
        <f t="shared" si="248"/>
        <v>102</v>
      </c>
      <c r="AI354" s="45">
        <f t="shared" si="249"/>
        <v>43192</v>
      </c>
      <c r="AJ354" s="30">
        <f t="shared" si="229"/>
        <v>36.380536320803152</v>
      </c>
      <c r="AK354" s="30">
        <f t="shared" si="230"/>
        <v>6.6689982902467699</v>
      </c>
      <c r="AL354" s="42"/>
      <c r="AM354" s="42"/>
    </row>
    <row r="355" spans="15:39" x14ac:dyDescent="0.25">
      <c r="O355" s="30">
        <f t="shared" si="244"/>
        <v>43.617644162318854</v>
      </c>
      <c r="P355" s="12">
        <f t="shared" si="245"/>
        <v>-3.7322120724646926</v>
      </c>
      <c r="Q355" s="30">
        <f t="shared" si="231"/>
        <v>-213.84000000000103</v>
      </c>
      <c r="R355" s="47">
        <f t="shared" si="232"/>
        <v>-36.228636373803774</v>
      </c>
      <c r="S355" s="47">
        <f t="shared" si="233"/>
        <v>6.8971074842170452</v>
      </c>
      <c r="T355" s="47">
        <f t="shared" si="234"/>
        <v>36.879319206760591</v>
      </c>
      <c r="U355" s="12">
        <f t="shared" si="246"/>
        <v>0.18812600898173154</v>
      </c>
      <c r="V355" s="51">
        <f t="shared" si="235"/>
        <v>0.18812600898173154</v>
      </c>
      <c r="W355" s="47">
        <f t="shared" si="236"/>
        <v>0.18812600898173154</v>
      </c>
      <c r="X355" s="51">
        <f t="shared" si="237"/>
        <v>0.18812600898173154</v>
      </c>
      <c r="Y355" s="51">
        <f t="shared" si="238"/>
        <v>0.19</v>
      </c>
      <c r="Z355" s="47">
        <f t="shared" si="239"/>
        <v>36.228636373803774</v>
      </c>
      <c r="AA355" s="47">
        <f t="shared" si="240"/>
        <v>6.8971074842170452</v>
      </c>
      <c r="AB355" s="47">
        <f t="shared" si="241"/>
        <v>36.879319206760591</v>
      </c>
      <c r="AC355" s="51"/>
      <c r="AD355" s="12">
        <f t="shared" si="242"/>
        <v>-0.18812600898173154</v>
      </c>
      <c r="AE355" s="30">
        <f t="shared" si="243"/>
        <v>-10.778826331293434</v>
      </c>
      <c r="AF355" s="43">
        <f t="shared" si="250"/>
        <v>1.7544303289451169</v>
      </c>
      <c r="AG355" s="45">
        <f t="shared" si="247"/>
        <v>43192</v>
      </c>
      <c r="AH355" s="42">
        <f t="shared" si="248"/>
        <v>102</v>
      </c>
      <c r="AI355" s="45">
        <f t="shared" si="249"/>
        <v>43192</v>
      </c>
      <c r="AJ355" s="30">
        <f t="shared" si="229"/>
        <v>36.228636373803774</v>
      </c>
      <c r="AK355" s="30">
        <f t="shared" si="230"/>
        <v>6.8971074842170452</v>
      </c>
      <c r="AL355" s="42"/>
      <c r="AM355" s="42"/>
    </row>
    <row r="356" spans="15:39" x14ac:dyDescent="0.25">
      <c r="O356" s="30">
        <f t="shared" si="244"/>
        <v>43.617644162318854</v>
      </c>
      <c r="P356" s="12">
        <f t="shared" si="245"/>
        <v>-3.7384952577718722</v>
      </c>
      <c r="Q356" s="30">
        <f t="shared" si="231"/>
        <v>-214.20000000000104</v>
      </c>
      <c r="R356" s="47">
        <f t="shared" si="232"/>
        <v>-36.075306182273721</v>
      </c>
      <c r="S356" s="47">
        <f t="shared" si="233"/>
        <v>7.1242577662717608</v>
      </c>
      <c r="T356" s="47">
        <f t="shared" si="234"/>
        <v>36.772037812243695</v>
      </c>
      <c r="U356" s="12">
        <f t="shared" si="246"/>
        <v>0.19497414889593043</v>
      </c>
      <c r="V356" s="51">
        <f t="shared" si="235"/>
        <v>0.19497414889593043</v>
      </c>
      <c r="W356" s="47">
        <f t="shared" si="236"/>
        <v>0.19497414889593043</v>
      </c>
      <c r="X356" s="51">
        <f t="shared" si="237"/>
        <v>0.19497414889593043</v>
      </c>
      <c r="Y356" s="51">
        <f t="shared" si="238"/>
        <v>0.2</v>
      </c>
      <c r="Z356" s="47">
        <f t="shared" si="239"/>
        <v>36.075306182273721</v>
      </c>
      <c r="AA356" s="47">
        <f t="shared" si="240"/>
        <v>7.1242577662717608</v>
      </c>
      <c r="AB356" s="47">
        <f t="shared" si="241"/>
        <v>36.772037812243695</v>
      </c>
      <c r="AC356" s="51"/>
      <c r="AD356" s="12">
        <f t="shared" si="242"/>
        <v>-0.19497414889593043</v>
      </c>
      <c r="AE356" s="30">
        <f t="shared" si="243"/>
        <v>-11.171195845892113</v>
      </c>
      <c r="AF356" s="43">
        <f t="shared" si="250"/>
        <v>1.7612784688593157</v>
      </c>
      <c r="AG356" s="45">
        <f t="shared" si="247"/>
        <v>43193</v>
      </c>
      <c r="AH356" s="42">
        <f t="shared" si="248"/>
        <v>103</v>
      </c>
      <c r="AI356" s="45">
        <f t="shared" si="249"/>
        <v>43193</v>
      </c>
      <c r="AJ356" s="30">
        <f t="shared" si="229"/>
        <v>36.075306182273721</v>
      </c>
      <c r="AK356" s="30">
        <f t="shared" si="230"/>
        <v>7.1242577662717608</v>
      </c>
      <c r="AL356" s="42"/>
      <c r="AM356" s="42"/>
    </row>
    <row r="357" spans="15:39" x14ac:dyDescent="0.25">
      <c r="O357" s="30">
        <f t="shared" si="244"/>
        <v>43.617644162318854</v>
      </c>
      <c r="P357" s="12">
        <f t="shared" si="245"/>
        <v>-3.7447784430790518</v>
      </c>
      <c r="Q357" s="30">
        <f t="shared" si="231"/>
        <v>-214.56000000000103</v>
      </c>
      <c r="R357" s="47">
        <f t="shared" si="232"/>
        <v>-35.920551799426406</v>
      </c>
      <c r="S357" s="47">
        <f t="shared" si="233"/>
        <v>7.3504401689067329</v>
      </c>
      <c r="T357" s="47">
        <f t="shared" si="234"/>
        <v>36.664901639741963</v>
      </c>
      <c r="U357" s="12">
        <f t="shared" si="246"/>
        <v>0.20184396492220594</v>
      </c>
      <c r="V357" s="51">
        <f t="shared" si="235"/>
        <v>0.20184396492220594</v>
      </c>
      <c r="W357" s="47">
        <f t="shared" si="236"/>
        <v>0.20184396492220594</v>
      </c>
      <c r="X357" s="51">
        <f t="shared" si="237"/>
        <v>0.20184396492220594</v>
      </c>
      <c r="Y357" s="51">
        <f t="shared" si="238"/>
        <v>0.21000000000000002</v>
      </c>
      <c r="Z357" s="47">
        <f t="shared" si="239"/>
        <v>35.920551799426399</v>
      </c>
      <c r="AA357" s="47">
        <f t="shared" si="240"/>
        <v>7.350440168906732</v>
      </c>
      <c r="AB357" s="47">
        <f t="shared" si="241"/>
        <v>36.664901639741956</v>
      </c>
      <c r="AC357" s="51"/>
      <c r="AD357" s="12">
        <f t="shared" si="242"/>
        <v>-0.20184396492220594</v>
      </c>
      <c r="AE357" s="30">
        <f t="shared" si="243"/>
        <v>-11.564807310229034</v>
      </c>
      <c r="AF357" s="43">
        <f t="shared" si="250"/>
        <v>1.7681482848855912</v>
      </c>
      <c r="AG357" s="45">
        <f t="shared" si="247"/>
        <v>43193</v>
      </c>
      <c r="AH357" s="42">
        <f t="shared" si="248"/>
        <v>103</v>
      </c>
      <c r="AI357" s="45">
        <f t="shared" si="249"/>
        <v>43193</v>
      </c>
      <c r="AJ357" s="30">
        <f t="shared" si="229"/>
        <v>35.920551799426399</v>
      </c>
      <c r="AK357" s="30">
        <f t="shared" si="230"/>
        <v>7.350440168906732</v>
      </c>
      <c r="AL357" s="42"/>
      <c r="AM357" s="42"/>
    </row>
    <row r="358" spans="15:39" x14ac:dyDescent="0.25">
      <c r="O358" s="30">
        <f t="shared" si="244"/>
        <v>43.617644162318854</v>
      </c>
      <c r="P358" s="12">
        <f t="shared" si="245"/>
        <v>-3.7510616283862315</v>
      </c>
      <c r="Q358" s="30">
        <f t="shared" si="231"/>
        <v>-214.92000000000107</v>
      </c>
      <c r="R358" s="47">
        <f t="shared" si="232"/>
        <v>-35.764379334699889</v>
      </c>
      <c r="S358" s="47">
        <f t="shared" si="233"/>
        <v>7.5756457628279925</v>
      </c>
      <c r="T358" s="47">
        <f t="shared" si="234"/>
        <v>36.557916214141116</v>
      </c>
      <c r="U358" s="12">
        <f t="shared" si="246"/>
        <v>0.20873561744685334</v>
      </c>
      <c r="V358" s="51">
        <f t="shared" si="235"/>
        <v>0.20873561744685334</v>
      </c>
      <c r="W358" s="47">
        <f t="shared" si="236"/>
        <v>0.20873561744685334</v>
      </c>
      <c r="X358" s="51">
        <f t="shared" si="237"/>
        <v>0.20873561744685334</v>
      </c>
      <c r="Y358" s="51">
        <f t="shared" si="238"/>
        <v>0.21000000000000002</v>
      </c>
      <c r="Z358" s="47">
        <f t="shared" si="239"/>
        <v>35.764379334699889</v>
      </c>
      <c r="AA358" s="47">
        <f t="shared" si="240"/>
        <v>7.5756457628279916</v>
      </c>
      <c r="AB358" s="47">
        <f t="shared" si="241"/>
        <v>36.557916214141116</v>
      </c>
      <c r="AC358" s="51"/>
      <c r="AD358" s="12">
        <f t="shared" si="242"/>
        <v>-0.20873561744685334</v>
      </c>
      <c r="AE358" s="30">
        <f t="shared" si="243"/>
        <v>-11.959669913762008</v>
      </c>
      <c r="AF358" s="43">
        <f t="shared" si="250"/>
        <v>1.7750399374102386</v>
      </c>
      <c r="AG358" s="45">
        <f t="shared" si="247"/>
        <v>43194</v>
      </c>
      <c r="AH358" s="42">
        <f t="shared" si="248"/>
        <v>104</v>
      </c>
      <c r="AI358" s="45">
        <f t="shared" si="249"/>
        <v>43194</v>
      </c>
      <c r="AJ358" s="30">
        <f t="shared" si="229"/>
        <v>35.764379334699889</v>
      </c>
      <c r="AK358" s="30">
        <f t="shared" si="230"/>
        <v>7.5756457628279916</v>
      </c>
      <c r="AL358" s="42"/>
      <c r="AM358" s="42"/>
    </row>
    <row r="359" spans="15:39" x14ac:dyDescent="0.25">
      <c r="O359" s="30">
        <f t="shared" si="244"/>
        <v>43.617644162318854</v>
      </c>
      <c r="P359" s="12">
        <f t="shared" si="245"/>
        <v>-3.7573448136934111</v>
      </c>
      <c r="Q359" s="30">
        <f t="shared" si="231"/>
        <v>-215.28000000000108</v>
      </c>
      <c r="R359" s="47">
        <f t="shared" si="232"/>
        <v>-35.60679495351566</v>
      </c>
      <c r="S359" s="47">
        <f t="shared" si="233"/>
        <v>7.7998656573043021</v>
      </c>
      <c r="T359" s="47">
        <f t="shared" si="234"/>
        <v>36.451087104964415</v>
      </c>
      <c r="U359" s="12">
        <f t="shared" si="246"/>
        <v>0.21564926715079488</v>
      </c>
      <c r="V359" s="51">
        <f t="shared" si="235"/>
        <v>0.21564926715079488</v>
      </c>
      <c r="W359" s="47">
        <f t="shared" si="236"/>
        <v>0.21564926715079488</v>
      </c>
      <c r="X359" s="51">
        <f t="shared" si="237"/>
        <v>0.21564926715079488</v>
      </c>
      <c r="Y359" s="51">
        <f t="shared" si="238"/>
        <v>0.22</v>
      </c>
      <c r="Z359" s="47">
        <f t="shared" si="239"/>
        <v>35.60679495351566</v>
      </c>
      <c r="AA359" s="47">
        <f t="shared" si="240"/>
        <v>7.7998656573043013</v>
      </c>
      <c r="AB359" s="47">
        <f t="shared" si="241"/>
        <v>36.451087104964415</v>
      </c>
      <c r="AC359" s="51"/>
      <c r="AD359" s="12">
        <f t="shared" si="242"/>
        <v>-0.21564926715079488</v>
      </c>
      <c r="AE359" s="30">
        <f t="shared" si="243"/>
        <v>-12.35579286282973</v>
      </c>
      <c r="AF359" s="43">
        <f t="shared" si="250"/>
        <v>1.7819535871141801</v>
      </c>
      <c r="AG359" s="45">
        <f t="shared" si="247"/>
        <v>43194</v>
      </c>
      <c r="AH359" s="42">
        <f t="shared" si="248"/>
        <v>104</v>
      </c>
      <c r="AI359" s="45">
        <f t="shared" si="249"/>
        <v>43194</v>
      </c>
      <c r="AJ359" s="30">
        <f t="shared" si="229"/>
        <v>35.60679495351566</v>
      </c>
      <c r="AK359" s="30">
        <f t="shared" si="230"/>
        <v>7.7998656573043013</v>
      </c>
      <c r="AL359" s="42"/>
      <c r="AM359" s="42"/>
    </row>
    <row r="360" spans="15:39" x14ac:dyDescent="0.25">
      <c r="O360" s="30">
        <f t="shared" si="244"/>
        <v>43.617644162318854</v>
      </c>
      <c r="P360" s="12">
        <f t="shared" si="245"/>
        <v>-3.7636279990005908</v>
      </c>
      <c r="Q360" s="30">
        <f t="shared" si="231"/>
        <v>-215.64000000000107</v>
      </c>
      <c r="R360" s="47">
        <f t="shared" si="232"/>
        <v>-35.447804877035267</v>
      </c>
      <c r="S360" s="47">
        <f t="shared" si="233"/>
        <v>8.0230910005181535</v>
      </c>
      <c r="T360" s="47">
        <f t="shared" si="234"/>
        <v>36.344419926626436</v>
      </c>
      <c r="U360" s="12">
        <f t="shared" si="246"/>
        <v>0.22258507497505831</v>
      </c>
      <c r="V360" s="51">
        <f t="shared" si="235"/>
        <v>0.22258507497505831</v>
      </c>
      <c r="W360" s="47">
        <f t="shared" si="236"/>
        <v>0.22258507497505831</v>
      </c>
      <c r="X360" s="51">
        <f t="shared" si="237"/>
        <v>0.22258507497505831</v>
      </c>
      <c r="Y360" s="51">
        <f t="shared" si="238"/>
        <v>0.23</v>
      </c>
      <c r="Z360" s="47">
        <f t="shared" si="239"/>
        <v>35.447804877035267</v>
      </c>
      <c r="AA360" s="47">
        <f t="shared" si="240"/>
        <v>8.0230910005181535</v>
      </c>
      <c r="AB360" s="47">
        <f t="shared" si="241"/>
        <v>36.344419926626436</v>
      </c>
      <c r="AC360" s="51"/>
      <c r="AD360" s="12">
        <f t="shared" si="242"/>
        <v>-0.22258507497505831</v>
      </c>
      <c r="AE360" s="30">
        <f t="shared" si="243"/>
        <v>-12.753185378673839</v>
      </c>
      <c r="AF360" s="43">
        <f t="shared" si="250"/>
        <v>1.7888893949384435</v>
      </c>
      <c r="AG360" s="45">
        <f t="shared" si="247"/>
        <v>43194</v>
      </c>
      <c r="AH360" s="42">
        <f t="shared" si="248"/>
        <v>104</v>
      </c>
      <c r="AI360" s="45">
        <f t="shared" si="249"/>
        <v>43194</v>
      </c>
      <c r="AJ360" s="30">
        <f t="shared" si="229"/>
        <v>35.447804877035267</v>
      </c>
      <c r="AK360" s="30">
        <f t="shared" si="230"/>
        <v>8.0230910005181535</v>
      </c>
      <c r="AL360" s="42"/>
      <c r="AM360" s="42"/>
    </row>
    <row r="361" spans="15:39" x14ac:dyDescent="0.25">
      <c r="O361" s="30">
        <f t="shared" si="244"/>
        <v>43.617644162318854</v>
      </c>
      <c r="P361" s="12">
        <f t="shared" si="245"/>
        <v>-3.7699111843077704</v>
      </c>
      <c r="Q361" s="30">
        <f t="shared" si="231"/>
        <v>-216.00000000000108</v>
      </c>
      <c r="R361" s="47">
        <f t="shared" si="232"/>
        <v>-35.287415381914698</v>
      </c>
      <c r="S361" s="47">
        <f t="shared" si="233"/>
        <v>8.2453129799152158</v>
      </c>
      <c r="T361" s="47">
        <f t="shared" si="234"/>
        <v>36.237920338680425</v>
      </c>
      <c r="U361" s="12">
        <f t="shared" si="246"/>
        <v>0.22954320208493395</v>
      </c>
      <c r="V361" s="51">
        <f t="shared" si="235"/>
        <v>0.22954320208493395</v>
      </c>
      <c r="W361" s="47">
        <f t="shared" si="236"/>
        <v>0.22954320208493395</v>
      </c>
      <c r="X361" s="51">
        <f t="shared" si="237"/>
        <v>0.22954320208493395</v>
      </c>
      <c r="Y361" s="51">
        <f t="shared" si="238"/>
        <v>0.23</v>
      </c>
      <c r="Z361" s="47">
        <f t="shared" si="239"/>
        <v>35.287415381914698</v>
      </c>
      <c r="AA361" s="47">
        <f t="shared" si="240"/>
        <v>8.2453129799152158</v>
      </c>
      <c r="AB361" s="47">
        <f t="shared" si="241"/>
        <v>36.237920338680425</v>
      </c>
      <c r="AC361" s="51"/>
      <c r="AD361" s="12">
        <f t="shared" si="242"/>
        <v>-0.22954320208493395</v>
      </c>
      <c r="AE361" s="30">
        <f t="shared" si="243"/>
        <v>-13.151856695385275</v>
      </c>
      <c r="AF361" s="43">
        <f t="shared" si="250"/>
        <v>1.7958475220483192</v>
      </c>
      <c r="AG361" s="45">
        <f t="shared" si="247"/>
        <v>43195</v>
      </c>
      <c r="AH361" s="42">
        <f t="shared" si="248"/>
        <v>105</v>
      </c>
      <c r="AI361" s="45">
        <f t="shared" si="249"/>
        <v>43195</v>
      </c>
      <c r="AJ361" s="30">
        <f t="shared" si="229"/>
        <v>35.287415381914698</v>
      </c>
      <c r="AK361" s="30">
        <f t="shared" si="230"/>
        <v>8.2453129799152158</v>
      </c>
      <c r="AL361" s="42"/>
      <c r="AM361" s="42"/>
    </row>
    <row r="362" spans="15:39" x14ac:dyDescent="0.25">
      <c r="O362" s="30">
        <f t="shared" si="244"/>
        <v>43.617644162318854</v>
      </c>
      <c r="P362" s="12">
        <f t="shared" si="245"/>
        <v>-3.77619436961495</v>
      </c>
      <c r="Q362" s="30">
        <f t="shared" si="231"/>
        <v>-216.36000000000107</v>
      </c>
      <c r="R362" s="47">
        <f t="shared" si="232"/>
        <v>-35.125632800056579</v>
      </c>
      <c r="S362" s="47">
        <f t="shared" si="233"/>
        <v>8.4665228225522533</v>
      </c>
      <c r="T362" s="47">
        <f t="shared" si="234"/>
        <v>36.131594046059035</v>
      </c>
      <c r="U362" s="12">
        <f t="shared" si="246"/>
        <v>0.23652380983278096</v>
      </c>
      <c r="V362" s="51">
        <f t="shared" si="235"/>
        <v>0.23652380983278096</v>
      </c>
      <c r="W362" s="47">
        <f t="shared" si="236"/>
        <v>0.23652380983278096</v>
      </c>
      <c r="X362" s="51">
        <f t="shared" si="237"/>
        <v>0.23652380983278096</v>
      </c>
      <c r="Y362" s="51">
        <f t="shared" si="238"/>
        <v>0.24000000000000002</v>
      </c>
      <c r="Z362" s="47">
        <f t="shared" si="239"/>
        <v>35.125632800056579</v>
      </c>
      <c r="AA362" s="47">
        <f t="shared" si="240"/>
        <v>8.4665228225522533</v>
      </c>
      <c r="AB362" s="47">
        <f t="shared" si="241"/>
        <v>36.131594046059035</v>
      </c>
      <c r="AC362" s="51"/>
      <c r="AD362" s="12">
        <f t="shared" si="242"/>
        <v>-0.23652380983278096</v>
      </c>
      <c r="AE362" s="30">
        <f t="shared" si="243"/>
        <v>-13.55181605777323</v>
      </c>
      <c r="AF362" s="43">
        <f t="shared" si="250"/>
        <v>1.8028281297961661</v>
      </c>
      <c r="AG362" s="45">
        <f t="shared" si="247"/>
        <v>43195</v>
      </c>
      <c r="AH362" s="42">
        <f t="shared" si="248"/>
        <v>105</v>
      </c>
      <c r="AI362" s="45">
        <f t="shared" si="249"/>
        <v>43195</v>
      </c>
      <c r="AJ362" s="30">
        <f t="shared" si="229"/>
        <v>35.125632800056579</v>
      </c>
      <c r="AK362" s="30">
        <f t="shared" si="230"/>
        <v>8.4665228225522533</v>
      </c>
      <c r="AL362" s="42"/>
      <c r="AM362" s="42"/>
    </row>
    <row r="363" spans="15:39" x14ac:dyDescent="0.25">
      <c r="O363" s="30">
        <f t="shared" si="244"/>
        <v>43.617644162318854</v>
      </c>
      <c r="P363" s="12">
        <f t="shared" si="245"/>
        <v>-3.7824775549221297</v>
      </c>
      <c r="Q363" s="30">
        <f t="shared" si="231"/>
        <v>-216.72000000000108</v>
      </c>
      <c r="R363" s="47">
        <f t="shared" si="232"/>
        <v>-34.962463518360231</v>
      </c>
      <c r="S363" s="47">
        <f t="shared" si="233"/>
        <v>8.6867117954434505</v>
      </c>
      <c r="T363" s="47">
        <f t="shared" si="234"/>
        <v>36.025446799307936</v>
      </c>
      <c r="U363" s="12">
        <f t="shared" si="246"/>
        <v>0.24352705971944971</v>
      </c>
      <c r="V363" s="51">
        <f t="shared" si="235"/>
        <v>0.24352705971944971</v>
      </c>
      <c r="W363" s="47">
        <f t="shared" si="236"/>
        <v>0.24352705971944971</v>
      </c>
      <c r="X363" s="51">
        <f t="shared" si="237"/>
        <v>0.24352705971944971</v>
      </c>
      <c r="Y363" s="51">
        <f t="shared" si="238"/>
        <v>0.25</v>
      </c>
      <c r="Z363" s="47">
        <f t="shared" si="239"/>
        <v>34.962463518360231</v>
      </c>
      <c r="AA363" s="47">
        <f t="shared" si="240"/>
        <v>8.6867117954434487</v>
      </c>
      <c r="AB363" s="47">
        <f t="shared" si="241"/>
        <v>36.025446799307936</v>
      </c>
      <c r="AC363" s="51"/>
      <c r="AD363" s="12">
        <f t="shared" si="242"/>
        <v>-0.24352705971944971</v>
      </c>
      <c r="AE363" s="30">
        <f t="shared" si="243"/>
        <v>-13.953072719154823</v>
      </c>
      <c r="AF363" s="43">
        <f t="shared" si="250"/>
        <v>1.8098313796828349</v>
      </c>
      <c r="AG363" s="45">
        <f t="shared" si="247"/>
        <v>43196</v>
      </c>
      <c r="AH363" s="42">
        <f t="shared" si="248"/>
        <v>106</v>
      </c>
      <c r="AI363" s="45">
        <f t="shared" si="249"/>
        <v>43196</v>
      </c>
      <c r="AJ363" s="30">
        <f t="shared" si="229"/>
        <v>34.962463518360231</v>
      </c>
      <c r="AK363" s="30">
        <f t="shared" si="230"/>
        <v>8.6867117954434487</v>
      </c>
      <c r="AL363" s="42"/>
      <c r="AM363" s="42"/>
    </row>
    <row r="364" spans="15:39" x14ac:dyDescent="0.25">
      <c r="O364" s="30">
        <f t="shared" si="244"/>
        <v>43.617644162318854</v>
      </c>
      <c r="P364" s="12">
        <f t="shared" si="245"/>
        <v>-3.7887607402293093</v>
      </c>
      <c r="Q364" s="30">
        <f t="shared" si="231"/>
        <v>-217.08000000000106</v>
      </c>
      <c r="R364" s="47">
        <f t="shared" si="232"/>
        <v>-34.797913978469502</v>
      </c>
      <c r="S364" s="47">
        <f t="shared" si="233"/>
        <v>8.905871205905175</v>
      </c>
      <c r="T364" s="47">
        <f t="shared" si="234"/>
        <v>35.919484394811874</v>
      </c>
      <c r="U364" s="12">
        <f t="shared" si="246"/>
        <v>0.25055311335429181</v>
      </c>
      <c r="V364" s="51">
        <f t="shared" si="235"/>
        <v>0.25055311335429181</v>
      </c>
      <c r="W364" s="47">
        <f t="shared" si="236"/>
        <v>0.25055311335429181</v>
      </c>
      <c r="X364" s="51">
        <f t="shared" si="237"/>
        <v>0.25055311335429181</v>
      </c>
      <c r="Y364" s="51">
        <f t="shared" si="238"/>
        <v>0.26</v>
      </c>
      <c r="Z364" s="47">
        <f t="shared" si="239"/>
        <v>34.797913978469502</v>
      </c>
      <c r="AA364" s="47">
        <f t="shared" si="240"/>
        <v>8.9058712059051732</v>
      </c>
      <c r="AB364" s="47">
        <f t="shared" si="241"/>
        <v>35.919484394811874</v>
      </c>
      <c r="AC364" s="51"/>
      <c r="AD364" s="12">
        <f t="shared" si="242"/>
        <v>-0.25055311335429181</v>
      </c>
      <c r="AE364" s="30">
        <f t="shared" si="243"/>
        <v>-14.355635939063827</v>
      </c>
      <c r="AF364" s="43">
        <f t="shared" si="250"/>
        <v>1.816857433317677</v>
      </c>
      <c r="AG364" s="45">
        <f t="shared" si="247"/>
        <v>43196</v>
      </c>
      <c r="AH364" s="42">
        <f t="shared" si="248"/>
        <v>106</v>
      </c>
      <c r="AI364" s="45">
        <f t="shared" si="249"/>
        <v>43196</v>
      </c>
      <c r="AJ364" s="30">
        <f t="shared" si="229"/>
        <v>34.797913978469502</v>
      </c>
      <c r="AK364" s="30">
        <f t="shared" si="230"/>
        <v>8.9058712059051732</v>
      </c>
      <c r="AL364" s="42"/>
      <c r="AM364" s="42"/>
    </row>
    <row r="365" spans="15:39" x14ac:dyDescent="0.25">
      <c r="O365" s="30">
        <f t="shared" si="244"/>
        <v>43.617644162318854</v>
      </c>
      <c r="P365" s="12">
        <f t="shared" si="245"/>
        <v>-3.7950439255364889</v>
      </c>
      <c r="Q365" s="30">
        <f t="shared" si="231"/>
        <v>-217.44000000000108</v>
      </c>
      <c r="R365" s="47">
        <f t="shared" si="232"/>
        <v>-34.631990676518477</v>
      </c>
      <c r="S365" s="47">
        <f t="shared" si="233"/>
        <v>9.1239924018991729</v>
      </c>
      <c r="T365" s="47">
        <f t="shared" si="234"/>
        <v>35.813712675012859</v>
      </c>
      <c r="U365" s="12">
        <f t="shared" si="246"/>
        <v>0.2576021324137257</v>
      </c>
      <c r="V365" s="51">
        <f t="shared" si="235"/>
        <v>0.2576021324137257</v>
      </c>
      <c r="W365" s="47">
        <f t="shared" si="236"/>
        <v>0.2576021324137257</v>
      </c>
      <c r="X365" s="51">
        <f t="shared" si="237"/>
        <v>0.2576021324137257</v>
      </c>
      <c r="Y365" s="51">
        <f t="shared" si="238"/>
        <v>0.26</v>
      </c>
      <c r="Z365" s="47">
        <f t="shared" si="239"/>
        <v>34.631990676518477</v>
      </c>
      <c r="AA365" s="47">
        <f t="shared" si="240"/>
        <v>9.1239924018991729</v>
      </c>
      <c r="AB365" s="47">
        <f t="shared" si="241"/>
        <v>35.813712675012859</v>
      </c>
      <c r="AC365" s="51"/>
      <c r="AD365" s="12">
        <f t="shared" si="242"/>
        <v>-0.2576021324137257</v>
      </c>
      <c r="AE365" s="30">
        <f t="shared" si="243"/>
        <v>-14.759514980876665</v>
      </c>
      <c r="AF365" s="43">
        <f t="shared" si="250"/>
        <v>1.8239064523771109</v>
      </c>
      <c r="AG365" s="45">
        <f t="shared" si="247"/>
        <v>43196</v>
      </c>
      <c r="AH365" s="42">
        <f t="shared" si="248"/>
        <v>106</v>
      </c>
      <c r="AI365" s="45">
        <f t="shared" si="249"/>
        <v>43196</v>
      </c>
      <c r="AJ365" s="30">
        <f t="shared" si="229"/>
        <v>34.631990676518477</v>
      </c>
      <c r="AK365" s="30">
        <f t="shared" si="230"/>
        <v>9.1239924018991729</v>
      </c>
      <c r="AL365" s="42"/>
      <c r="AM365" s="42"/>
    </row>
    <row r="366" spans="15:39" x14ac:dyDescent="0.25">
      <c r="O366" s="30">
        <f t="shared" si="244"/>
        <v>43.617644162318854</v>
      </c>
      <c r="P366" s="12">
        <f t="shared" si="245"/>
        <v>-3.8013271108436686</v>
      </c>
      <c r="Q366" s="30">
        <f t="shared" si="231"/>
        <v>-217.80000000000109</v>
      </c>
      <c r="R366" s="47">
        <f t="shared" si="232"/>
        <v>-34.464700162875012</v>
      </c>
      <c r="S366" s="47">
        <f t="shared" si="233"/>
        <v>9.3410667723741057</v>
      </c>
      <c r="T366" s="47">
        <f t="shared" si="234"/>
        <v>35.708137528619837</v>
      </c>
      <c r="U366" s="12">
        <f t="shared" si="246"/>
        <v>0.26467427859832482</v>
      </c>
      <c r="V366" s="51">
        <f t="shared" si="235"/>
        <v>0.26467427859832482</v>
      </c>
      <c r="W366" s="47">
        <f t="shared" si="236"/>
        <v>0.26467427859832482</v>
      </c>
      <c r="X366" s="51">
        <f t="shared" si="237"/>
        <v>0.26467427859832482</v>
      </c>
      <c r="Y366" s="51">
        <f t="shared" si="238"/>
        <v>0.27</v>
      </c>
      <c r="Z366" s="47">
        <f t="shared" si="239"/>
        <v>34.464700162875012</v>
      </c>
      <c r="AA366" s="47">
        <f t="shared" si="240"/>
        <v>9.3410667723741039</v>
      </c>
      <c r="AB366" s="47">
        <f t="shared" si="241"/>
        <v>35.708137528619837</v>
      </c>
      <c r="AC366" s="51"/>
      <c r="AD366" s="12">
        <f t="shared" si="242"/>
        <v>-0.26467427859832482</v>
      </c>
      <c r="AE366" s="30">
        <f t="shared" si="243"/>
        <v>-15.164719109353742</v>
      </c>
      <c r="AF366" s="43">
        <f t="shared" si="250"/>
        <v>1.83097859856171</v>
      </c>
      <c r="AG366" s="45">
        <f t="shared" si="247"/>
        <v>43197</v>
      </c>
      <c r="AH366" s="42">
        <f t="shared" si="248"/>
        <v>107</v>
      </c>
      <c r="AI366" s="45">
        <f t="shared" si="249"/>
        <v>43197</v>
      </c>
      <c r="AJ366" s="30">
        <f t="shared" si="229"/>
        <v>34.464700162875012</v>
      </c>
      <c r="AK366" s="30">
        <f t="shared" si="230"/>
        <v>9.3410667723741039</v>
      </c>
      <c r="AL366" s="42"/>
      <c r="AM366" s="42"/>
    </row>
    <row r="367" spans="15:39" x14ac:dyDescent="0.25">
      <c r="O367" s="30">
        <f t="shared" si="244"/>
        <v>43.617644162318854</v>
      </c>
      <c r="P367" s="12">
        <f t="shared" si="245"/>
        <v>-3.8076102961508482</v>
      </c>
      <c r="Q367" s="30">
        <f t="shared" si="231"/>
        <v>-218.16000000000108</v>
      </c>
      <c r="R367" s="47">
        <f t="shared" si="232"/>
        <v>-34.296049041882135</v>
      </c>
      <c r="S367" s="47">
        <f t="shared" si="233"/>
        <v>9.5570857476055124</v>
      </c>
      <c r="T367" s="47">
        <f t="shared" si="234"/>
        <v>35.602764890809659</v>
      </c>
      <c r="U367" s="12">
        <f t="shared" si="246"/>
        <v>0.2717697135884008</v>
      </c>
      <c r="V367" s="51">
        <f t="shared" si="235"/>
        <v>0.2717697135884008</v>
      </c>
      <c r="W367" s="47">
        <f t="shared" si="236"/>
        <v>0.2717697135884008</v>
      </c>
      <c r="X367" s="51">
        <f t="shared" si="237"/>
        <v>0.2717697135884008</v>
      </c>
      <c r="Y367" s="51">
        <f t="shared" si="238"/>
        <v>0.28000000000000003</v>
      </c>
      <c r="Z367" s="47">
        <f t="shared" si="239"/>
        <v>34.296049041882135</v>
      </c>
      <c r="AA367" s="47">
        <f t="shared" si="240"/>
        <v>9.5570857476055124</v>
      </c>
      <c r="AB367" s="47">
        <f t="shared" si="241"/>
        <v>35.602764890809659</v>
      </c>
      <c r="AC367" s="51"/>
      <c r="AD367" s="12">
        <f t="shared" si="242"/>
        <v>-0.2717697135884008</v>
      </c>
      <c r="AE367" s="30">
        <f t="shared" si="243"/>
        <v>-15.571257588094545</v>
      </c>
      <c r="AF367" s="43">
        <f t="shared" si="250"/>
        <v>1.838074033551786</v>
      </c>
      <c r="AG367" s="45">
        <f t="shared" si="247"/>
        <v>43197</v>
      </c>
      <c r="AH367" s="42">
        <f t="shared" si="248"/>
        <v>107</v>
      </c>
      <c r="AI367" s="45">
        <f t="shared" si="249"/>
        <v>43197</v>
      </c>
      <c r="AJ367" s="30">
        <f t="shared" si="229"/>
        <v>34.296049041882135</v>
      </c>
      <c r="AK367" s="30">
        <f t="shared" si="230"/>
        <v>9.5570857476055124</v>
      </c>
      <c r="AL367" s="42"/>
      <c r="AM367" s="42"/>
    </row>
    <row r="368" spans="15:39" x14ac:dyDescent="0.25">
      <c r="O368" s="30">
        <f t="shared" si="244"/>
        <v>43.617644162318854</v>
      </c>
      <c r="P368" s="12">
        <f t="shared" si="245"/>
        <v>-3.8138934814580279</v>
      </c>
      <c r="Q368" s="30">
        <f t="shared" si="231"/>
        <v>-218.52000000000109</v>
      </c>
      <c r="R368" s="47">
        <f t="shared" si="232"/>
        <v>-34.126043971597319</v>
      </c>
      <c r="S368" s="47">
        <f t="shared" si="233"/>
        <v>9.7720407995341354</v>
      </c>
      <c r="T368" s="47">
        <f t="shared" si="234"/>
        <v>35.497600743418609</v>
      </c>
      <c r="U368" s="12">
        <f t="shared" si="246"/>
        <v>0.27888859899804674</v>
      </c>
      <c r="V368" s="51">
        <f t="shared" si="235"/>
        <v>0.27888859899804674</v>
      </c>
      <c r="W368" s="47">
        <f t="shared" si="236"/>
        <v>0.27888859899804674</v>
      </c>
      <c r="X368" s="51">
        <f t="shared" si="237"/>
        <v>0.27888859899804674</v>
      </c>
      <c r="Y368" s="51">
        <f t="shared" si="238"/>
        <v>0.28000000000000003</v>
      </c>
      <c r="Z368" s="47">
        <f t="shared" si="239"/>
        <v>34.126043971597319</v>
      </c>
      <c r="AA368" s="47">
        <f t="shared" si="240"/>
        <v>9.7720407995341336</v>
      </c>
      <c r="AB368" s="47">
        <f t="shared" si="241"/>
        <v>35.497600743418609</v>
      </c>
      <c r="AC368" s="51"/>
      <c r="AD368" s="12">
        <f t="shared" si="242"/>
        <v>-0.27888859899804674</v>
      </c>
      <c r="AE368" s="30">
        <f t="shared" si="243"/>
        <v>-15.979139676904518</v>
      </c>
      <c r="AF368" s="43">
        <f t="shared" si="250"/>
        <v>1.845192918961432</v>
      </c>
      <c r="AG368" s="45">
        <f t="shared" si="247"/>
        <v>43198</v>
      </c>
      <c r="AH368" s="42">
        <f t="shared" si="248"/>
        <v>108</v>
      </c>
      <c r="AI368" s="45">
        <f t="shared" si="249"/>
        <v>43198</v>
      </c>
      <c r="AJ368" s="30">
        <f t="shared" si="229"/>
        <v>34.126043971597319</v>
      </c>
      <c r="AK368" s="30">
        <f t="shared" si="230"/>
        <v>9.7720407995341336</v>
      </c>
      <c r="AL368" s="42"/>
      <c r="AM368" s="42"/>
    </row>
    <row r="369" spans="15:39" x14ac:dyDescent="0.25">
      <c r="O369" s="30">
        <f t="shared" si="244"/>
        <v>43.617644162318854</v>
      </c>
      <c r="P369" s="12">
        <f t="shared" si="245"/>
        <v>-3.8201766667652075</v>
      </c>
      <c r="Q369" s="30">
        <f t="shared" si="231"/>
        <v>-218.88000000000108</v>
      </c>
      <c r="R369" s="47">
        <f t="shared" si="232"/>
        <v>-33.954691663529658</v>
      </c>
      <c r="S369" s="47">
        <f t="shared" si="233"/>
        <v>9.985923442102596</v>
      </c>
      <c r="T369" s="47">
        <f t="shared" si="234"/>
        <v>35.392651115124231</v>
      </c>
      <c r="U369" s="12">
        <f t="shared" si="246"/>
        <v>0.28603109632761181</v>
      </c>
      <c r="V369" s="51">
        <f t="shared" si="235"/>
        <v>0.28603109632761181</v>
      </c>
      <c r="W369" s="47">
        <f t="shared" si="236"/>
        <v>0.28603109632761181</v>
      </c>
      <c r="X369" s="51">
        <f t="shared" si="237"/>
        <v>0.28603109632761181</v>
      </c>
      <c r="Y369" s="51">
        <f t="shared" si="238"/>
        <v>0.29000000000000004</v>
      </c>
      <c r="Z369" s="47">
        <f t="shared" si="239"/>
        <v>33.954691663529658</v>
      </c>
      <c r="AA369" s="47">
        <f t="shared" si="240"/>
        <v>9.985923442102596</v>
      </c>
      <c r="AB369" s="47">
        <f t="shared" si="241"/>
        <v>35.392651115124231</v>
      </c>
      <c r="AC369" s="51"/>
      <c r="AD369" s="12">
        <f t="shared" si="242"/>
        <v>-0.28603109632761181</v>
      </c>
      <c r="AE369" s="30">
        <f t="shared" si="243"/>
        <v>-16.388374629072057</v>
      </c>
      <c r="AF369" s="43">
        <f t="shared" si="250"/>
        <v>1.8523354162909971</v>
      </c>
      <c r="AG369" s="45">
        <f t="shared" si="247"/>
        <v>43198</v>
      </c>
      <c r="AH369" s="42">
        <f t="shared" si="248"/>
        <v>108</v>
      </c>
      <c r="AI369" s="45">
        <f t="shared" si="249"/>
        <v>43198</v>
      </c>
      <c r="AJ369" s="30">
        <f t="shared" si="229"/>
        <v>33.954691663529658</v>
      </c>
      <c r="AK369" s="30">
        <f t="shared" si="230"/>
        <v>9.985923442102596</v>
      </c>
      <c r="AL369" s="42"/>
      <c r="AM369" s="42"/>
    </row>
    <row r="370" spans="15:39" x14ac:dyDescent="0.25">
      <c r="O370" s="30">
        <f t="shared" si="244"/>
        <v>43.617644162318854</v>
      </c>
      <c r="P370" s="12">
        <f t="shared" si="245"/>
        <v>-3.8264598520723871</v>
      </c>
      <c r="Q370" s="30">
        <f t="shared" si="231"/>
        <v>-219.24000000000109</v>
      </c>
      <c r="R370" s="47">
        <f t="shared" si="232"/>
        <v>-33.781998882374864</v>
      </c>
      <c r="S370" s="47">
        <f t="shared" si="233"/>
        <v>10.198725231590384</v>
      </c>
      <c r="T370" s="47">
        <f t="shared" si="234"/>
        <v>35.287922081616749</v>
      </c>
      <c r="U370" s="12">
        <f t="shared" si="246"/>
        <v>0.29319736691457349</v>
      </c>
      <c r="V370" s="51">
        <f t="shared" si="235"/>
        <v>0.29319736691457349</v>
      </c>
      <c r="W370" s="47">
        <f t="shared" si="236"/>
        <v>0.29319736691457349</v>
      </c>
      <c r="X370" s="51">
        <f t="shared" si="237"/>
        <v>0.29319736691457349</v>
      </c>
      <c r="Y370" s="51">
        <f t="shared" si="238"/>
        <v>0.3</v>
      </c>
      <c r="Z370" s="47">
        <f t="shared" si="239"/>
        <v>33.781998882374864</v>
      </c>
      <c r="AA370" s="47">
        <f t="shared" si="240"/>
        <v>10.198725231590386</v>
      </c>
      <c r="AB370" s="47">
        <f t="shared" si="241"/>
        <v>35.287922081616749</v>
      </c>
      <c r="AC370" s="51"/>
      <c r="AD370" s="12">
        <f t="shared" si="242"/>
        <v>-0.29319736691457349</v>
      </c>
      <c r="AE370" s="30">
        <f t="shared" si="243"/>
        <v>-16.798971688553699</v>
      </c>
      <c r="AF370" s="43">
        <f t="shared" si="250"/>
        <v>1.8595016868779588</v>
      </c>
      <c r="AG370" s="45">
        <f t="shared" si="247"/>
        <v>43199</v>
      </c>
      <c r="AH370" s="42">
        <f t="shared" si="248"/>
        <v>109</v>
      </c>
      <c r="AI370" s="45">
        <f t="shared" si="249"/>
        <v>43199</v>
      </c>
      <c r="AJ370" s="30">
        <f t="shared" si="229"/>
        <v>33.781998882374864</v>
      </c>
      <c r="AK370" s="30">
        <f t="shared" si="230"/>
        <v>10.198725231590386</v>
      </c>
      <c r="AL370" s="42"/>
      <c r="AM370" s="42"/>
    </row>
    <row r="371" spans="15:39" x14ac:dyDescent="0.25">
      <c r="O371" s="30">
        <f t="shared" si="244"/>
        <v>43.617644162318854</v>
      </c>
      <c r="P371" s="12">
        <f t="shared" si="245"/>
        <v>-3.8327430373795668</v>
      </c>
      <c r="Q371" s="30">
        <f t="shared" si="231"/>
        <v>-219.6000000000011</v>
      </c>
      <c r="R371" s="47">
        <f t="shared" si="232"/>
        <v>-33.607972445748246</v>
      </c>
      <c r="S371" s="47">
        <f t="shared" si="233"/>
        <v>10.410437766947226</v>
      </c>
      <c r="T371" s="47">
        <f t="shared" si="234"/>
        <v>35.183419765759758</v>
      </c>
      <c r="U371" s="12">
        <f t="shared" si="246"/>
        <v>0.30038757188277943</v>
      </c>
      <c r="V371" s="51">
        <f t="shared" si="235"/>
        <v>0.30038757188277943</v>
      </c>
      <c r="W371" s="47">
        <f t="shared" si="236"/>
        <v>0.30038757188277943</v>
      </c>
      <c r="X371" s="51">
        <f t="shared" si="237"/>
        <v>0.30038757188277943</v>
      </c>
      <c r="Y371" s="51">
        <f t="shared" si="238"/>
        <v>0.31</v>
      </c>
      <c r="Z371" s="47">
        <f t="shared" si="239"/>
        <v>33.607972445748246</v>
      </c>
      <c r="AA371" s="47">
        <f t="shared" si="240"/>
        <v>10.410437766947227</v>
      </c>
      <c r="AB371" s="47">
        <f t="shared" si="241"/>
        <v>35.183419765759758</v>
      </c>
      <c r="AC371" s="51"/>
      <c r="AD371" s="12">
        <f t="shared" si="242"/>
        <v>-0.30038757188277943</v>
      </c>
      <c r="AE371" s="30">
        <f t="shared" si="243"/>
        <v>-17.210940087065897</v>
      </c>
      <c r="AF371" s="43">
        <f t="shared" si="250"/>
        <v>1.8666918918461648</v>
      </c>
      <c r="AG371" s="45">
        <f t="shared" si="247"/>
        <v>43199</v>
      </c>
      <c r="AH371" s="42">
        <f t="shared" si="248"/>
        <v>109</v>
      </c>
      <c r="AI371" s="45">
        <f t="shared" si="249"/>
        <v>43199</v>
      </c>
      <c r="AJ371" s="30">
        <f t="shared" si="229"/>
        <v>33.607972445748246</v>
      </c>
      <c r="AK371" s="30">
        <f t="shared" si="230"/>
        <v>10.410437766947227</v>
      </c>
      <c r="AL371" s="42"/>
      <c r="AM371" s="42"/>
    </row>
    <row r="372" spans="15:39" x14ac:dyDescent="0.25">
      <c r="O372" s="30">
        <f t="shared" si="244"/>
        <v>43.617644162318854</v>
      </c>
      <c r="P372" s="12">
        <f t="shared" si="245"/>
        <v>-3.8390262226867464</v>
      </c>
      <c r="Q372" s="30">
        <f t="shared" si="231"/>
        <v>-219.96000000000112</v>
      </c>
      <c r="R372" s="47">
        <f t="shared" si="232"/>
        <v>-33.43261922391553</v>
      </c>
      <c r="S372" s="47">
        <f t="shared" si="233"/>
        <v>10.621052690124735</v>
      </c>
      <c r="T372" s="47">
        <f t="shared" si="234"/>
        <v>35.079150337739541</v>
      </c>
      <c r="U372" s="12">
        <f t="shared" si="246"/>
        <v>0.30760187209002526</v>
      </c>
      <c r="V372" s="51">
        <f t="shared" si="235"/>
        <v>0.30760187209002526</v>
      </c>
      <c r="W372" s="47">
        <f t="shared" si="236"/>
        <v>0.30760187209002526</v>
      </c>
      <c r="X372" s="51">
        <f t="shared" si="237"/>
        <v>0.30760187209002526</v>
      </c>
      <c r="Y372" s="51">
        <f t="shared" si="238"/>
        <v>0.31</v>
      </c>
      <c r="Z372" s="47">
        <f t="shared" si="239"/>
        <v>33.43261922391553</v>
      </c>
      <c r="AA372" s="47">
        <f t="shared" si="240"/>
        <v>10.621052690124735</v>
      </c>
      <c r="AB372" s="47">
        <f t="shared" si="241"/>
        <v>35.079150337739541</v>
      </c>
      <c r="AC372" s="51"/>
      <c r="AD372" s="12">
        <f t="shared" si="242"/>
        <v>-0.30760187209002526</v>
      </c>
      <c r="AE372" s="30">
        <f t="shared" si="243"/>
        <v>-17.62428904108144</v>
      </c>
      <c r="AF372" s="43">
        <f t="shared" si="250"/>
        <v>1.8739061920534106</v>
      </c>
      <c r="AG372" s="45">
        <f t="shared" si="247"/>
        <v>43199</v>
      </c>
      <c r="AH372" s="42">
        <f t="shared" si="248"/>
        <v>109</v>
      </c>
      <c r="AI372" s="45">
        <f t="shared" si="249"/>
        <v>43199</v>
      </c>
      <c r="AJ372" s="30">
        <f t="shared" si="229"/>
        <v>33.43261922391553</v>
      </c>
      <c r="AK372" s="30">
        <f t="shared" si="230"/>
        <v>10.621052690124735</v>
      </c>
      <c r="AL372" s="42"/>
      <c r="AM372" s="42"/>
    </row>
    <row r="373" spans="15:39" x14ac:dyDescent="0.25">
      <c r="O373" s="30">
        <f t="shared" si="244"/>
        <v>43.617644162318854</v>
      </c>
      <c r="P373" s="12">
        <f t="shared" si="245"/>
        <v>-3.8453094079939261</v>
      </c>
      <c r="Q373" s="30">
        <f t="shared" si="231"/>
        <v>-220.3200000000011</v>
      </c>
      <c r="R373" s="47">
        <f t="shared" si="232"/>
        <v>-33.255946139521669</v>
      </c>
      <c r="S373" s="47">
        <f t="shared" si="233"/>
        <v>10.830561686406377</v>
      </c>
      <c r="T373" s="47">
        <f t="shared" si="234"/>
        <v>34.975120015202521</v>
      </c>
      <c r="U373" s="12">
        <f t="shared" si="246"/>
        <v>0.31484042807393886</v>
      </c>
      <c r="V373" s="51">
        <f t="shared" si="235"/>
        <v>0.31484042807393886</v>
      </c>
      <c r="W373" s="47">
        <f t="shared" si="236"/>
        <v>0.31484042807393886</v>
      </c>
      <c r="X373" s="51">
        <f t="shared" si="237"/>
        <v>0.31484042807393886</v>
      </c>
      <c r="Y373" s="51">
        <f t="shared" si="238"/>
        <v>0.32</v>
      </c>
      <c r="Z373" s="47">
        <f t="shared" si="239"/>
        <v>33.255946139521669</v>
      </c>
      <c r="AA373" s="47">
        <f t="shared" si="240"/>
        <v>10.830561686406378</v>
      </c>
      <c r="AB373" s="47">
        <f t="shared" si="241"/>
        <v>34.975120015202521</v>
      </c>
      <c r="AC373" s="51"/>
      <c r="AD373" s="12">
        <f t="shared" si="242"/>
        <v>-0.31484042807393886</v>
      </c>
      <c r="AE373" s="30">
        <f t="shared" si="243"/>
        <v>-18.039027748728856</v>
      </c>
      <c r="AF373" s="43">
        <f t="shared" si="250"/>
        <v>1.881144748037324</v>
      </c>
      <c r="AG373" s="45">
        <f t="shared" si="247"/>
        <v>43200</v>
      </c>
      <c r="AH373" s="42">
        <f t="shared" si="248"/>
        <v>110</v>
      </c>
      <c r="AI373" s="45">
        <f t="shared" si="249"/>
        <v>43200</v>
      </c>
      <c r="AJ373" s="30">
        <f t="shared" si="229"/>
        <v>33.255946139521669</v>
      </c>
      <c r="AK373" s="30">
        <f t="shared" si="230"/>
        <v>10.830561686406378</v>
      </c>
      <c r="AL373" s="42"/>
      <c r="AM373" s="42"/>
    </row>
    <row r="374" spans="15:39" x14ac:dyDescent="0.25">
      <c r="O374" s="30">
        <f t="shared" si="244"/>
        <v>43.617644162318854</v>
      </c>
      <c r="P374" s="12">
        <f t="shared" si="245"/>
        <v>-3.8515925933011057</v>
      </c>
      <c r="Q374" s="30">
        <f t="shared" si="231"/>
        <v>-220.68000000000112</v>
      </c>
      <c r="R374" s="47">
        <f t="shared" si="232"/>
        <v>-33.077960167317521</v>
      </c>
      <c r="S374" s="47">
        <f t="shared" si="233"/>
        <v>11.038956484735721</v>
      </c>
      <c r="T374" s="47">
        <f t="shared" si="234"/>
        <v>34.871335063380258</v>
      </c>
      <c r="U374" s="12">
        <f t="shared" si="246"/>
        <v>0.32210339999614013</v>
      </c>
      <c r="V374" s="51">
        <f t="shared" si="235"/>
        <v>0.32210339999614013</v>
      </c>
      <c r="W374" s="47">
        <f t="shared" si="236"/>
        <v>0.32210339999614013</v>
      </c>
      <c r="X374" s="51">
        <f t="shared" si="237"/>
        <v>0.32210339999614013</v>
      </c>
      <c r="Y374" s="51">
        <f t="shared" si="238"/>
        <v>0.33</v>
      </c>
      <c r="Z374" s="47">
        <f t="shared" si="239"/>
        <v>33.077960167317521</v>
      </c>
      <c r="AA374" s="47">
        <f t="shared" si="240"/>
        <v>11.038956484735722</v>
      </c>
      <c r="AB374" s="47">
        <f t="shared" si="241"/>
        <v>34.871335063380258</v>
      </c>
      <c r="AC374" s="51"/>
      <c r="AD374" s="12">
        <f t="shared" si="242"/>
        <v>-0.32210339999614013</v>
      </c>
      <c r="AE374" s="30">
        <f t="shared" si="243"/>
        <v>-18.455165386593006</v>
      </c>
      <c r="AF374" s="43">
        <f t="shared" si="250"/>
        <v>1.8884077199595253</v>
      </c>
      <c r="AG374" s="45">
        <f t="shared" si="247"/>
        <v>43200</v>
      </c>
      <c r="AH374" s="42">
        <f t="shared" si="248"/>
        <v>110</v>
      </c>
      <c r="AI374" s="45">
        <f t="shared" si="249"/>
        <v>43200</v>
      </c>
      <c r="AJ374" s="30">
        <f t="shared" si="229"/>
        <v>33.077960167317521</v>
      </c>
      <c r="AK374" s="30">
        <f t="shared" si="230"/>
        <v>11.038956484735722</v>
      </c>
      <c r="AL374" s="42"/>
      <c r="AM374" s="42"/>
    </row>
    <row r="375" spans="15:39" x14ac:dyDescent="0.25">
      <c r="O375" s="30">
        <f t="shared" si="244"/>
        <v>43.617644162318854</v>
      </c>
      <c r="P375" s="12">
        <f t="shared" si="245"/>
        <v>-3.8578757786082853</v>
      </c>
      <c r="Q375" s="30">
        <f t="shared" si="231"/>
        <v>-221.04000000000113</v>
      </c>
      <c r="R375" s="47">
        <f t="shared" si="232"/>
        <v>-32.898668333884501</v>
      </c>
      <c r="S375" s="47">
        <f t="shared" si="233"/>
        <v>11.246228858042944</v>
      </c>
      <c r="T375" s="47">
        <f t="shared" si="234"/>
        <v>34.767801795201443</v>
      </c>
      <c r="U375" s="12">
        <f t="shared" si="246"/>
        <v>0.32939094758464588</v>
      </c>
      <c r="V375" s="51">
        <f t="shared" si="235"/>
        <v>0.32939094758464588</v>
      </c>
      <c r="W375" s="47">
        <f t="shared" si="236"/>
        <v>0.32939094758464588</v>
      </c>
      <c r="X375" s="51">
        <f t="shared" si="237"/>
        <v>0.32939094758464588</v>
      </c>
      <c r="Y375" s="51">
        <f t="shared" si="238"/>
        <v>0.33</v>
      </c>
      <c r="Z375" s="47">
        <f t="shared" si="239"/>
        <v>32.898668333884501</v>
      </c>
      <c r="AA375" s="47">
        <f t="shared" si="240"/>
        <v>11.246228858042944</v>
      </c>
      <c r="AB375" s="47">
        <f t="shared" si="241"/>
        <v>34.767801795201443</v>
      </c>
      <c r="AC375" s="51"/>
      <c r="AD375" s="12">
        <f t="shared" si="242"/>
        <v>-0.32939094758464588</v>
      </c>
      <c r="AE375" s="30">
        <f t="shared" si="243"/>
        <v>-18.872711106415128</v>
      </c>
      <c r="AF375" s="43">
        <f t="shared" si="250"/>
        <v>1.8956952675480312</v>
      </c>
      <c r="AG375" s="45">
        <f t="shared" si="247"/>
        <v>43201</v>
      </c>
      <c r="AH375" s="42">
        <f t="shared" si="248"/>
        <v>111</v>
      </c>
      <c r="AI375" s="45">
        <f t="shared" si="249"/>
        <v>43201</v>
      </c>
      <c r="AJ375" s="30">
        <f t="shared" si="229"/>
        <v>32.898668333884501</v>
      </c>
      <c r="AK375" s="30">
        <f t="shared" si="230"/>
        <v>11.246228858042944</v>
      </c>
      <c r="AL375" s="42"/>
      <c r="AM375" s="42"/>
    </row>
    <row r="376" spans="15:39" x14ac:dyDescent="0.25">
      <c r="O376" s="30">
        <f t="shared" si="244"/>
        <v>43.617644162318854</v>
      </c>
      <c r="P376" s="12">
        <f t="shared" si="245"/>
        <v>-3.864158963915465</v>
      </c>
      <c r="Q376" s="30">
        <f t="shared" si="231"/>
        <v>-221.40000000000111</v>
      </c>
      <c r="R376" s="47">
        <f t="shared" si="232"/>
        <v>-32.718077717357211</v>
      </c>
      <c r="S376" s="47">
        <f t="shared" si="233"/>
        <v>11.452370623569667</v>
      </c>
      <c r="T376" s="47">
        <f t="shared" si="234"/>
        <v>34.664526571390354</v>
      </c>
      <c r="U376" s="12">
        <f t="shared" si="246"/>
        <v>0.33670323007449166</v>
      </c>
      <c r="V376" s="51">
        <f t="shared" si="235"/>
        <v>0.33670323007449166</v>
      </c>
      <c r="W376" s="47">
        <f t="shared" si="236"/>
        <v>0.33670323007449166</v>
      </c>
      <c r="X376" s="51">
        <f t="shared" si="237"/>
        <v>0.33670323007449166</v>
      </c>
      <c r="Y376" s="51">
        <f t="shared" si="238"/>
        <v>0.34</v>
      </c>
      <c r="Z376" s="47">
        <f t="shared" si="239"/>
        <v>32.718077717357211</v>
      </c>
      <c r="AA376" s="47">
        <f t="shared" si="240"/>
        <v>11.452370623569667</v>
      </c>
      <c r="AB376" s="47">
        <f t="shared" si="241"/>
        <v>34.664526571390354</v>
      </c>
      <c r="AC376" s="51"/>
      <c r="AD376" s="12">
        <f t="shared" si="242"/>
        <v>-0.33670323007449166</v>
      </c>
      <c r="AE376" s="30">
        <f t="shared" si="243"/>
        <v>-19.291674031690704</v>
      </c>
      <c r="AF376" s="43">
        <f t="shared" si="250"/>
        <v>1.9030075500378769</v>
      </c>
      <c r="AG376" s="45">
        <f t="shared" si="247"/>
        <v>43201</v>
      </c>
      <c r="AH376" s="42">
        <f t="shared" si="248"/>
        <v>111</v>
      </c>
      <c r="AI376" s="45">
        <f t="shared" si="249"/>
        <v>43201</v>
      </c>
      <c r="AJ376" s="30">
        <f t="shared" si="229"/>
        <v>32.718077717357211</v>
      </c>
      <c r="AK376" s="30">
        <f t="shared" si="230"/>
        <v>11.452370623569667</v>
      </c>
      <c r="AL376" s="42"/>
      <c r="AM376" s="42"/>
    </row>
    <row r="377" spans="15:39" x14ac:dyDescent="0.25">
      <c r="O377" s="30">
        <f t="shared" si="244"/>
        <v>43.617644162318854</v>
      </c>
      <c r="P377" s="12">
        <f t="shared" si="245"/>
        <v>-3.8704421492226446</v>
      </c>
      <c r="Q377" s="30">
        <f t="shared" si="231"/>
        <v>-221.76000000000113</v>
      </c>
      <c r="R377" s="47">
        <f t="shared" si="232"/>
        <v>-32.536195447143953</v>
      </c>
      <c r="S377" s="47">
        <f t="shared" si="233"/>
        <v>11.657373643191953</v>
      </c>
      <c r="T377" s="47">
        <f t="shared" si="234"/>
        <v>34.561515800551014</v>
      </c>
      <c r="U377" s="12">
        <f t="shared" si="246"/>
        <v>0.34404040614653814</v>
      </c>
      <c r="V377" s="51">
        <f t="shared" si="235"/>
        <v>0.34404040614653814</v>
      </c>
      <c r="W377" s="47">
        <f t="shared" si="236"/>
        <v>0.34404040614653814</v>
      </c>
      <c r="X377" s="51">
        <f t="shared" si="237"/>
        <v>0.34404040614653814</v>
      </c>
      <c r="Y377" s="51">
        <f t="shared" si="238"/>
        <v>0.35000000000000003</v>
      </c>
      <c r="Z377" s="47">
        <f t="shared" si="239"/>
        <v>32.536195447143953</v>
      </c>
      <c r="AA377" s="47">
        <f t="shared" si="240"/>
        <v>11.657373643191955</v>
      </c>
      <c r="AB377" s="47">
        <f t="shared" si="241"/>
        <v>34.561515800551014</v>
      </c>
      <c r="AC377" s="51"/>
      <c r="AD377" s="12">
        <f t="shared" si="242"/>
        <v>-0.34404040614653814</v>
      </c>
      <c r="AE377" s="30">
        <f t="shared" si="243"/>
        <v>-19.712063254163343</v>
      </c>
      <c r="AF377" s="43">
        <f t="shared" si="250"/>
        <v>1.9103447261099233</v>
      </c>
      <c r="AG377" s="45">
        <f t="shared" si="247"/>
        <v>43201</v>
      </c>
      <c r="AH377" s="42">
        <f t="shared" si="248"/>
        <v>111</v>
      </c>
      <c r="AI377" s="45">
        <f t="shared" si="249"/>
        <v>43201</v>
      </c>
      <c r="AJ377" s="30">
        <f t="shared" si="229"/>
        <v>32.536195447143953</v>
      </c>
      <c r="AK377" s="30">
        <f t="shared" si="230"/>
        <v>11.657373643191955</v>
      </c>
      <c r="AL377" s="42"/>
      <c r="AM377" s="42"/>
    </row>
    <row r="378" spans="15:39" x14ac:dyDescent="0.25">
      <c r="O378" s="30">
        <f t="shared" si="244"/>
        <v>43.617644162318854</v>
      </c>
      <c r="P378" s="12">
        <f t="shared" si="245"/>
        <v>-3.8767253345298243</v>
      </c>
      <c r="Q378" s="30">
        <f t="shared" si="231"/>
        <v>-222.12000000000111</v>
      </c>
      <c r="R378" s="47">
        <f t="shared" si="232"/>
        <v>-32.353028703645336</v>
      </c>
      <c r="S378" s="47">
        <f t="shared" si="233"/>
        <v>11.861229823741606</v>
      </c>
      <c r="T378" s="47">
        <f t="shared" si="234"/>
        <v>34.458775939236681</v>
      </c>
      <c r="U378" s="12">
        <f t="shared" si="246"/>
        <v>0.35140263386443582</v>
      </c>
      <c r="V378" s="51">
        <f t="shared" si="235"/>
        <v>0.35140263386443582</v>
      </c>
      <c r="W378" s="47">
        <f t="shared" si="236"/>
        <v>0.35140263386443582</v>
      </c>
      <c r="X378" s="51">
        <f t="shared" si="237"/>
        <v>0.35140263386443582</v>
      </c>
      <c r="Y378" s="51">
        <f t="shared" si="238"/>
        <v>0.36</v>
      </c>
      <c r="Z378" s="47">
        <f t="shared" si="239"/>
        <v>32.353028703645343</v>
      </c>
      <c r="AA378" s="47">
        <f t="shared" si="240"/>
        <v>11.86122982374161</v>
      </c>
      <c r="AB378" s="47">
        <f t="shared" si="241"/>
        <v>34.458775939236681</v>
      </c>
      <c r="AC378" s="51"/>
      <c r="AD378" s="12">
        <f t="shared" si="242"/>
        <v>-0.35140263386443582</v>
      </c>
      <c r="AE378" s="30">
        <f t="shared" si="243"/>
        <v>-20.133887830213109</v>
      </c>
      <c r="AF378" s="43">
        <f t="shared" si="250"/>
        <v>1.9177069538278211</v>
      </c>
      <c r="AG378" s="45">
        <f t="shared" si="247"/>
        <v>43202</v>
      </c>
      <c r="AH378" s="42">
        <f t="shared" si="248"/>
        <v>112</v>
      </c>
      <c r="AI378" s="45">
        <f t="shared" si="249"/>
        <v>43202</v>
      </c>
      <c r="AJ378" s="30">
        <f t="shared" si="229"/>
        <v>32.353028703645343</v>
      </c>
      <c r="AK378" s="30">
        <f t="shared" si="230"/>
        <v>11.86122982374161</v>
      </c>
      <c r="AL378" s="42"/>
      <c r="AM378" s="42"/>
    </row>
    <row r="379" spans="15:39" x14ac:dyDescent="0.25">
      <c r="O379" s="30">
        <f t="shared" si="244"/>
        <v>43.617644162318854</v>
      </c>
      <c r="P379" s="12">
        <f t="shared" si="245"/>
        <v>-3.8830085198370039</v>
      </c>
      <c r="Q379" s="30">
        <f t="shared" si="231"/>
        <v>-222.48000000000113</v>
      </c>
      <c r="R379" s="47">
        <f t="shared" si="232"/>
        <v>-32.168584717970759</v>
      </c>
      <c r="S379" s="47">
        <f t="shared" si="233"/>
        <v>12.063931117325684</v>
      </c>
      <c r="T379" s="47">
        <f t="shared" si="234"/>
        <v>34.356313492003778</v>
      </c>
      <c r="U379" s="12">
        <f t="shared" si="246"/>
        <v>0.35879007060971868</v>
      </c>
      <c r="V379" s="51">
        <f t="shared" si="235"/>
        <v>0.35879007060971868</v>
      </c>
      <c r="W379" s="47">
        <f t="shared" si="236"/>
        <v>0.35879007060971868</v>
      </c>
      <c r="X379" s="51">
        <f t="shared" si="237"/>
        <v>0.35879007060971868</v>
      </c>
      <c r="Y379" s="51">
        <f t="shared" si="238"/>
        <v>0.36</v>
      </c>
      <c r="Z379" s="47">
        <f t="shared" si="239"/>
        <v>32.168584717970759</v>
      </c>
      <c r="AA379" s="47">
        <f t="shared" si="240"/>
        <v>12.063931117325682</v>
      </c>
      <c r="AB379" s="47">
        <f t="shared" si="241"/>
        <v>34.356313492003778</v>
      </c>
      <c r="AC379" s="51"/>
      <c r="AD379" s="12">
        <f t="shared" si="242"/>
        <v>-0.35879007060971868</v>
      </c>
      <c r="AE379" s="30">
        <f t="shared" si="243"/>
        <v>-20.557156777137678</v>
      </c>
      <c r="AF379" s="43">
        <f t="shared" si="250"/>
        <v>1.9250943905731039</v>
      </c>
      <c r="AG379" s="45">
        <f t="shared" si="247"/>
        <v>43202</v>
      </c>
      <c r="AH379" s="42">
        <f t="shared" si="248"/>
        <v>112</v>
      </c>
      <c r="AI379" s="45">
        <f t="shared" si="249"/>
        <v>43202</v>
      </c>
      <c r="AJ379" s="30">
        <f t="shared" si="229"/>
        <v>32.168584717970759</v>
      </c>
      <c r="AK379" s="30">
        <f t="shared" si="230"/>
        <v>12.063931117325682</v>
      </c>
      <c r="AL379" s="42"/>
      <c r="AM379" s="42"/>
    </row>
    <row r="380" spans="15:39" x14ac:dyDescent="0.25">
      <c r="O380" s="30">
        <f t="shared" si="244"/>
        <v>43.617644162318854</v>
      </c>
      <c r="P380" s="12">
        <f t="shared" si="245"/>
        <v>-3.8892917051441835</v>
      </c>
      <c r="Q380" s="30">
        <f t="shared" si="231"/>
        <v>-222.84000000000111</v>
      </c>
      <c r="R380" s="47">
        <f t="shared" si="232"/>
        <v>-31.982870771652955</v>
      </c>
      <c r="S380" s="47">
        <f t="shared" si="233"/>
        <v>12.265469521644192</v>
      </c>
      <c r="T380" s="47">
        <f t="shared" si="234"/>
        <v>34.254135011449868</v>
      </c>
      <c r="U380" s="12">
        <f t="shared" si="246"/>
        <v>0.36620287301499882</v>
      </c>
      <c r="V380" s="51">
        <f t="shared" si="235"/>
        <v>0.36620287301499882</v>
      </c>
      <c r="W380" s="47">
        <f t="shared" si="236"/>
        <v>0.36620287301499882</v>
      </c>
      <c r="X380" s="51">
        <f t="shared" si="237"/>
        <v>0.36620287301499882</v>
      </c>
      <c r="Y380" s="51">
        <f t="shared" si="238"/>
        <v>0.37</v>
      </c>
      <c r="Z380" s="47">
        <f t="shared" si="239"/>
        <v>31.982870771652959</v>
      </c>
      <c r="AA380" s="47">
        <f t="shared" si="240"/>
        <v>12.265469521644192</v>
      </c>
      <c r="AB380" s="47">
        <f t="shared" si="241"/>
        <v>34.254135011449868</v>
      </c>
      <c r="AC380" s="51"/>
      <c r="AD380" s="12">
        <f t="shared" si="242"/>
        <v>-0.36620287301499882</v>
      </c>
      <c r="AE380" s="30">
        <f t="shared" si="243"/>
        <v>-20.981879069324656</v>
      </c>
      <c r="AF380" s="43">
        <f t="shared" si="250"/>
        <v>1.9325071929783841</v>
      </c>
      <c r="AG380" s="45">
        <f t="shared" si="247"/>
        <v>43203</v>
      </c>
      <c r="AH380" s="42">
        <f t="shared" si="248"/>
        <v>113</v>
      </c>
      <c r="AI380" s="45">
        <f t="shared" si="249"/>
        <v>43203</v>
      </c>
      <c r="AJ380" s="30">
        <f t="shared" si="229"/>
        <v>31.982870771652959</v>
      </c>
      <c r="AK380" s="30">
        <f t="shared" si="230"/>
        <v>12.265469521644192</v>
      </c>
      <c r="AL380" s="42"/>
      <c r="AM380" s="42"/>
    </row>
    <row r="381" spans="15:39" x14ac:dyDescent="0.25">
      <c r="O381" s="30">
        <f t="shared" si="244"/>
        <v>43.617644162318854</v>
      </c>
      <c r="P381" s="12">
        <f t="shared" si="245"/>
        <v>-3.8955748904513632</v>
      </c>
      <c r="Q381" s="30">
        <f t="shared" si="231"/>
        <v>-223.20000000000113</v>
      </c>
      <c r="R381" s="47">
        <f t="shared" si="232"/>
        <v>-31.795894196360532</v>
      </c>
      <c r="S381" s="47">
        <f t="shared" si="233"/>
        <v>12.465837080306013</v>
      </c>
      <c r="T381" s="47">
        <f t="shared" si="234"/>
        <v>34.152247098234774</v>
      </c>
      <c r="U381" s="12">
        <f t="shared" si="246"/>
        <v>0.37364119689523545</v>
      </c>
      <c r="V381" s="51">
        <f t="shared" si="235"/>
        <v>0.37364119689523545</v>
      </c>
      <c r="W381" s="47">
        <f t="shared" si="236"/>
        <v>0.37364119689523545</v>
      </c>
      <c r="X381" s="51">
        <f t="shared" si="237"/>
        <v>0.37364119689523545</v>
      </c>
      <c r="Y381" s="51">
        <f t="shared" si="238"/>
        <v>0.38</v>
      </c>
      <c r="Z381" s="47">
        <f t="shared" si="239"/>
        <v>31.795894196360528</v>
      </c>
      <c r="AA381" s="47">
        <f t="shared" si="240"/>
        <v>12.465837080306011</v>
      </c>
      <c r="AB381" s="47">
        <f t="shared" si="241"/>
        <v>34.152247098234774</v>
      </c>
      <c r="AC381" s="51"/>
      <c r="AD381" s="12">
        <f t="shared" si="242"/>
        <v>-0.37364119689523545</v>
      </c>
      <c r="AE381" s="30">
        <f t="shared" si="243"/>
        <v>-21.408063634313589</v>
      </c>
      <c r="AF381" s="43">
        <f t="shared" si="250"/>
        <v>1.9399455168586206</v>
      </c>
      <c r="AG381" s="45">
        <f t="shared" si="247"/>
        <v>43203</v>
      </c>
      <c r="AH381" s="42">
        <f t="shared" si="248"/>
        <v>113</v>
      </c>
      <c r="AI381" s="45">
        <f t="shared" si="249"/>
        <v>43203</v>
      </c>
      <c r="AJ381" s="30">
        <f t="shared" si="229"/>
        <v>31.795894196360528</v>
      </c>
      <c r="AK381" s="30">
        <f t="shared" si="230"/>
        <v>12.465837080306011</v>
      </c>
      <c r="AL381" s="42"/>
      <c r="AM381" s="42"/>
    </row>
    <row r="382" spans="15:39" x14ac:dyDescent="0.25">
      <c r="O382" s="30">
        <f t="shared" si="244"/>
        <v>43.617644162318854</v>
      </c>
      <c r="P382" s="12">
        <f t="shared" si="245"/>
        <v>-3.9018580757585428</v>
      </c>
      <c r="Q382" s="30">
        <f t="shared" si="231"/>
        <v>-223.56000000000111</v>
      </c>
      <c r="R382" s="47">
        <f t="shared" si="232"/>
        <v>-31.60766237360853</v>
      </c>
      <c r="S382" s="47">
        <f t="shared" si="233"/>
        <v>12.66502588314302</v>
      </c>
      <c r="T382" s="47">
        <f t="shared" si="234"/>
        <v>34.050656401084417</v>
      </c>
      <c r="U382" s="12">
        <f t="shared" si="246"/>
        <v>0.38110519717705293</v>
      </c>
      <c r="V382" s="51">
        <f t="shared" si="235"/>
        <v>0.38110519717705293</v>
      </c>
      <c r="W382" s="47">
        <f t="shared" si="236"/>
        <v>0.38110519717705293</v>
      </c>
      <c r="X382" s="51">
        <f t="shared" si="237"/>
        <v>0.38110519717705293</v>
      </c>
      <c r="Y382" s="51">
        <f t="shared" si="238"/>
        <v>0.39</v>
      </c>
      <c r="Z382" s="47">
        <f t="shared" si="239"/>
        <v>31.607662373608534</v>
      </c>
      <c r="AA382" s="47">
        <f t="shared" si="240"/>
        <v>12.665025883143022</v>
      </c>
      <c r="AB382" s="47">
        <f t="shared" si="241"/>
        <v>34.050656401084417</v>
      </c>
      <c r="AC382" s="51"/>
      <c r="AD382" s="12">
        <f t="shared" si="242"/>
        <v>-0.38110519717705293</v>
      </c>
      <c r="AE382" s="30">
        <f t="shared" si="243"/>
        <v>-21.835719348746188</v>
      </c>
      <c r="AF382" s="43">
        <f t="shared" si="250"/>
        <v>1.9474095171404382</v>
      </c>
      <c r="AG382" s="45">
        <f t="shared" si="247"/>
        <v>43204</v>
      </c>
      <c r="AH382" s="42">
        <f t="shared" si="248"/>
        <v>114</v>
      </c>
      <c r="AI382" s="45">
        <f t="shared" si="249"/>
        <v>43204</v>
      </c>
      <c r="AJ382" s="30">
        <f t="shared" si="229"/>
        <v>31.607662373608534</v>
      </c>
      <c r="AK382" s="30">
        <f t="shared" si="230"/>
        <v>12.665025883143022</v>
      </c>
      <c r="AL382" s="42"/>
      <c r="AM382" s="42"/>
    </row>
    <row r="383" spans="15:39" x14ac:dyDescent="0.25">
      <c r="O383" s="30">
        <f t="shared" si="244"/>
        <v>43.617644162318854</v>
      </c>
      <c r="P383" s="12">
        <f t="shared" si="245"/>
        <v>-3.9081412610657225</v>
      </c>
      <c r="Q383" s="30">
        <f t="shared" si="231"/>
        <v>-223.92000000000115</v>
      </c>
      <c r="R383" s="47">
        <f t="shared" si="232"/>
        <v>-31.418182734467003</v>
      </c>
      <c r="S383" s="47">
        <f t="shared" si="233"/>
        <v>12.863028066522343</v>
      </c>
      <c r="T383" s="47">
        <f t="shared" si="234"/>
        <v>33.949369616776423</v>
      </c>
      <c r="U383" s="12">
        <f t="shared" si="246"/>
        <v>0.38859502782608096</v>
      </c>
      <c r="V383" s="51">
        <f t="shared" si="235"/>
        <v>0.38859502782608096</v>
      </c>
      <c r="W383" s="47">
        <f t="shared" si="236"/>
        <v>0.38859502782608096</v>
      </c>
      <c r="X383" s="51">
        <f t="shared" si="237"/>
        <v>0.38859502782608096</v>
      </c>
      <c r="Y383" s="51">
        <f t="shared" si="238"/>
        <v>0.39</v>
      </c>
      <c r="Z383" s="47">
        <f t="shared" si="239"/>
        <v>31.418182734467003</v>
      </c>
      <c r="AA383" s="47">
        <f t="shared" si="240"/>
        <v>12.863028066522343</v>
      </c>
      <c r="AB383" s="47">
        <f t="shared" si="241"/>
        <v>33.949369616776423</v>
      </c>
      <c r="AC383" s="51"/>
      <c r="AD383" s="12">
        <f t="shared" si="242"/>
        <v>-0.38859502782608096</v>
      </c>
      <c r="AE383" s="30">
        <f t="shared" si="243"/>
        <v>-22.264855034203226</v>
      </c>
      <c r="AF383" s="43">
        <f t="shared" si="250"/>
        <v>1.9548993477894663</v>
      </c>
      <c r="AG383" s="45">
        <f t="shared" si="247"/>
        <v>43204</v>
      </c>
      <c r="AH383" s="42">
        <f t="shared" si="248"/>
        <v>114</v>
      </c>
      <c r="AI383" s="45">
        <f t="shared" si="249"/>
        <v>43204</v>
      </c>
      <c r="AJ383" s="30">
        <f t="shared" si="229"/>
        <v>31.418182734467003</v>
      </c>
      <c r="AK383" s="30">
        <f t="shared" si="230"/>
        <v>12.863028066522343</v>
      </c>
      <c r="AL383" s="42"/>
      <c r="AM383" s="42"/>
    </row>
    <row r="384" spans="15:39" x14ac:dyDescent="0.25">
      <c r="O384" s="30">
        <f t="shared" si="244"/>
        <v>43.617644162318854</v>
      </c>
      <c r="P384" s="12">
        <f t="shared" si="245"/>
        <v>-3.9144244463729021</v>
      </c>
      <c r="Q384" s="30">
        <f t="shared" si="231"/>
        <v>-224.28000000000117</v>
      </c>
      <c r="R384" s="47">
        <f t="shared" si="232"/>
        <v>-31.227462759267663</v>
      </c>
      <c r="S384" s="47">
        <f t="shared" si="233"/>
        <v>13.059835813656814</v>
      </c>
      <c r="T384" s="47">
        <f t="shared" si="234"/>
        <v>33.848393490107057</v>
      </c>
      <c r="U384" s="12">
        <f t="shared" si="246"/>
        <v>0.39611084177229361</v>
      </c>
      <c r="V384" s="51">
        <f t="shared" si="235"/>
        <v>0.39611084177229361</v>
      </c>
      <c r="W384" s="47">
        <f t="shared" si="236"/>
        <v>0.39611084177229361</v>
      </c>
      <c r="X384" s="51">
        <f t="shared" si="237"/>
        <v>0.39611084177229361</v>
      </c>
      <c r="Y384" s="51">
        <f t="shared" si="238"/>
        <v>0.4</v>
      </c>
      <c r="Z384" s="47">
        <f t="shared" si="239"/>
        <v>31.227462759267663</v>
      </c>
      <c r="AA384" s="47">
        <f t="shared" si="240"/>
        <v>13.059835813656813</v>
      </c>
      <c r="AB384" s="47">
        <f t="shared" si="241"/>
        <v>33.848393490107057</v>
      </c>
      <c r="AC384" s="51"/>
      <c r="AD384" s="12">
        <f t="shared" si="242"/>
        <v>-0.39611084177229361</v>
      </c>
      <c r="AE384" s="30">
        <f t="shared" si="243"/>
        <v>-22.695479452926776</v>
      </c>
      <c r="AF384" s="43">
        <f t="shared" si="250"/>
        <v>1.9624151617356789</v>
      </c>
      <c r="AG384" s="45">
        <f t="shared" si="247"/>
        <v>43204</v>
      </c>
      <c r="AH384" s="42">
        <f t="shared" si="248"/>
        <v>114</v>
      </c>
      <c r="AI384" s="45">
        <f t="shared" si="249"/>
        <v>43204</v>
      </c>
      <c r="AJ384" s="30">
        <f t="shared" si="229"/>
        <v>31.227462759267663</v>
      </c>
      <c r="AK384" s="30">
        <f t="shared" si="230"/>
        <v>13.059835813656813</v>
      </c>
      <c r="AL384" s="42"/>
      <c r="AM384" s="42"/>
    </row>
    <row r="385" spans="15:39" x14ac:dyDescent="0.25">
      <c r="O385" s="30">
        <f t="shared" si="244"/>
        <v>43.617644162318854</v>
      </c>
      <c r="P385" s="12">
        <f t="shared" si="245"/>
        <v>-3.9207076316800817</v>
      </c>
      <c r="Q385" s="30">
        <f t="shared" si="231"/>
        <v>-224.64000000000115</v>
      </c>
      <c r="R385" s="47">
        <f t="shared" si="232"/>
        <v>-31.035509977308571</v>
      </c>
      <c r="S385" s="47">
        <f t="shared" si="233"/>
        <v>13.255441354913565</v>
      </c>
      <c r="T385" s="47">
        <f t="shared" si="234"/>
        <v>33.747734813838584</v>
      </c>
      <c r="U385" s="12">
        <f t="shared" si="246"/>
        <v>0.40365279083332439</v>
      </c>
      <c r="V385" s="51">
        <f t="shared" si="235"/>
        <v>0.40365279083332439</v>
      </c>
      <c r="W385" s="47">
        <f t="shared" si="236"/>
        <v>0.40365279083332439</v>
      </c>
      <c r="X385" s="51">
        <f t="shared" si="237"/>
        <v>0.40365279083332439</v>
      </c>
      <c r="Y385" s="51">
        <f t="shared" si="238"/>
        <v>0.41000000000000003</v>
      </c>
      <c r="Z385" s="47">
        <f t="shared" si="239"/>
        <v>31.035509977308571</v>
      </c>
      <c r="AA385" s="47">
        <f t="shared" si="240"/>
        <v>13.255441354913565</v>
      </c>
      <c r="AB385" s="47">
        <f t="shared" si="241"/>
        <v>33.747734813838584</v>
      </c>
      <c r="AC385" s="51"/>
      <c r="AD385" s="12">
        <f t="shared" si="242"/>
        <v>-0.40365279083332439</v>
      </c>
      <c r="AE385" s="30">
        <f t="shared" si="243"/>
        <v>-23.127601303426495</v>
      </c>
      <c r="AF385" s="43">
        <f t="shared" si="250"/>
        <v>1.9699571107967095</v>
      </c>
      <c r="AG385" s="45">
        <f t="shared" si="247"/>
        <v>43205</v>
      </c>
      <c r="AH385" s="42">
        <f t="shared" si="248"/>
        <v>115</v>
      </c>
      <c r="AI385" s="45">
        <f t="shared" si="249"/>
        <v>43205</v>
      </c>
      <c r="AJ385" s="30">
        <f t="shared" si="229"/>
        <v>31.035509977308571</v>
      </c>
      <c r="AK385" s="30">
        <f t="shared" si="230"/>
        <v>13.255441354913565</v>
      </c>
      <c r="AL385" s="42"/>
      <c r="AM385" s="42"/>
    </row>
    <row r="386" spans="15:39" x14ac:dyDescent="0.25">
      <c r="O386" s="30">
        <f t="shared" si="244"/>
        <v>43.617644162318854</v>
      </c>
      <c r="P386" s="12">
        <f t="shared" si="245"/>
        <v>-3.9269908169872614</v>
      </c>
      <c r="Q386" s="30">
        <f t="shared" si="231"/>
        <v>-225.00000000000117</v>
      </c>
      <c r="R386" s="47">
        <f t="shared" si="232"/>
        <v>-30.842331966556877</v>
      </c>
      <c r="S386" s="47">
        <f t="shared" si="233"/>
        <v>13.44983696812076</v>
      </c>
      <c r="T386" s="47">
        <f t="shared" si="234"/>
        <v>33.647400428626341</v>
      </c>
      <c r="U386" s="12">
        <f t="shared" si="246"/>
        <v>0.41122102563573465</v>
      </c>
      <c r="V386" s="51">
        <f t="shared" si="235"/>
        <v>0.41122102563573465</v>
      </c>
      <c r="W386" s="47">
        <f t="shared" si="236"/>
        <v>0.41122102563573465</v>
      </c>
      <c r="X386" s="51">
        <f t="shared" si="237"/>
        <v>0.41122102563573465</v>
      </c>
      <c r="Y386" s="51">
        <f t="shared" si="238"/>
        <v>0.42</v>
      </c>
      <c r="Z386" s="47">
        <f t="shared" si="239"/>
        <v>30.842331966556877</v>
      </c>
      <c r="AA386" s="47">
        <f t="shared" si="240"/>
        <v>13.449836968120762</v>
      </c>
      <c r="AB386" s="47">
        <f t="shared" si="241"/>
        <v>33.647400428626341</v>
      </c>
      <c r="AC386" s="51"/>
      <c r="AD386" s="12">
        <f t="shared" si="242"/>
        <v>-0.41122102563573465</v>
      </c>
      <c r="AE386" s="30">
        <f t="shared" si="243"/>
        <v>-23.561229215968627</v>
      </c>
      <c r="AF386" s="43">
        <f t="shared" si="250"/>
        <v>1.97752534559912</v>
      </c>
      <c r="AG386" s="45">
        <f t="shared" si="247"/>
        <v>43205</v>
      </c>
      <c r="AH386" s="42">
        <f t="shared" si="248"/>
        <v>115</v>
      </c>
      <c r="AI386" s="45">
        <f t="shared" si="249"/>
        <v>43205</v>
      </c>
      <c r="AJ386" s="30">
        <f t="shared" si="229"/>
        <v>30.842331966556877</v>
      </c>
      <c r="AK386" s="30">
        <f t="shared" si="230"/>
        <v>13.449836968120762</v>
      </c>
      <c r="AL386" s="42"/>
      <c r="AM386" s="42"/>
    </row>
    <row r="387" spans="15:39" x14ac:dyDescent="0.25">
      <c r="O387" s="30">
        <f t="shared" si="244"/>
        <v>43.617644162318854</v>
      </c>
      <c r="P387" s="12">
        <f t="shared" si="245"/>
        <v>-3.933274002294441</v>
      </c>
      <c r="Q387" s="30">
        <f t="shared" si="231"/>
        <v>-225.36000000000115</v>
      </c>
      <c r="R387" s="47">
        <f t="shared" si="232"/>
        <v>-30.647936353349678</v>
      </c>
      <c r="S387" s="47">
        <f t="shared" si="233"/>
        <v>13.643014978872444</v>
      </c>
      <c r="T387" s="47">
        <f t="shared" si="234"/>
        <v>33.547397222924921</v>
      </c>
      <c r="U387" s="12">
        <f t="shared" si="246"/>
        <v>0.41881569553421349</v>
      </c>
      <c r="V387" s="51">
        <f t="shared" si="235"/>
        <v>0.41881569553421349</v>
      </c>
      <c r="W387" s="47">
        <f t="shared" si="236"/>
        <v>0.41881569553421349</v>
      </c>
      <c r="X387" s="51">
        <f t="shared" si="237"/>
        <v>0.41881569553421349</v>
      </c>
      <c r="Y387" s="51">
        <f t="shared" si="238"/>
        <v>0.42</v>
      </c>
      <c r="Z387" s="47">
        <f t="shared" si="239"/>
        <v>30.647936353349682</v>
      </c>
      <c r="AA387" s="47">
        <f t="shared" si="240"/>
        <v>13.643014978872442</v>
      </c>
      <c r="AB387" s="47">
        <f t="shared" si="241"/>
        <v>33.547397222924921</v>
      </c>
      <c r="AC387" s="51"/>
      <c r="AD387" s="12">
        <f t="shared" si="242"/>
        <v>-0.41881569553421349</v>
      </c>
      <c r="AE387" s="30">
        <f t="shared" si="243"/>
        <v>-23.996371747946512</v>
      </c>
      <c r="AF387" s="43">
        <f t="shared" si="250"/>
        <v>1.9851200154975988</v>
      </c>
      <c r="AG387" s="45">
        <f t="shared" si="247"/>
        <v>43206</v>
      </c>
      <c r="AH387" s="42">
        <f t="shared" si="248"/>
        <v>116</v>
      </c>
      <c r="AI387" s="45">
        <f t="shared" si="249"/>
        <v>43206</v>
      </c>
      <c r="AJ387" s="30">
        <f t="shared" si="229"/>
        <v>30.647936353349682</v>
      </c>
      <c r="AK387" s="30">
        <f t="shared" si="230"/>
        <v>13.643014978872442</v>
      </c>
      <c r="AL387" s="42"/>
      <c r="AM387" s="42"/>
    </row>
    <row r="388" spans="15:39" x14ac:dyDescent="0.25">
      <c r="O388" s="30">
        <f t="shared" si="244"/>
        <v>43.617644162318854</v>
      </c>
      <c r="P388" s="12">
        <f t="shared" si="245"/>
        <v>-3.9395571876016207</v>
      </c>
      <c r="Q388" s="30">
        <f t="shared" si="231"/>
        <v>-225.72000000000116</v>
      </c>
      <c r="R388" s="47">
        <f t="shared" si="232"/>
        <v>-30.452330812092917</v>
      </c>
      <c r="S388" s="47">
        <f t="shared" si="233"/>
        <v>13.834967760831532</v>
      </c>
      <c r="T388" s="47">
        <f t="shared" si="234"/>
        <v>33.447732132872495</v>
      </c>
      <c r="U388" s="12">
        <f t="shared" si="246"/>
        <v>0.42643694852869346</v>
      </c>
      <c r="V388" s="51">
        <f t="shared" si="235"/>
        <v>0.42643694852869346</v>
      </c>
      <c r="W388" s="47">
        <f t="shared" si="236"/>
        <v>0.42643694852869346</v>
      </c>
      <c r="X388" s="51">
        <f t="shared" si="237"/>
        <v>0.42643694852869346</v>
      </c>
      <c r="Y388" s="51">
        <f t="shared" si="238"/>
        <v>0.43</v>
      </c>
      <c r="Z388" s="47">
        <f t="shared" si="239"/>
        <v>30.452330812092914</v>
      </c>
      <c r="AA388" s="47">
        <f t="shared" si="240"/>
        <v>13.83496776083153</v>
      </c>
      <c r="AB388" s="47">
        <f t="shared" si="241"/>
        <v>33.447732132872495</v>
      </c>
      <c r="AC388" s="51"/>
      <c r="AD388" s="12">
        <f t="shared" si="242"/>
        <v>-0.42643694852869346</v>
      </c>
      <c r="AE388" s="30">
        <f t="shared" si="243"/>
        <v>-24.433037379131655</v>
      </c>
      <c r="AF388" s="43">
        <f t="shared" si="250"/>
        <v>1.9927412684920787</v>
      </c>
      <c r="AG388" s="45">
        <f t="shared" si="247"/>
        <v>43206</v>
      </c>
      <c r="AH388" s="42">
        <f t="shared" si="248"/>
        <v>116</v>
      </c>
      <c r="AI388" s="45">
        <f t="shared" si="249"/>
        <v>43206</v>
      </c>
      <c r="AJ388" s="30">
        <f t="shared" si="229"/>
        <v>30.452330812092914</v>
      </c>
      <c r="AK388" s="30">
        <f t="shared" si="230"/>
        <v>13.83496776083153</v>
      </c>
      <c r="AL388" s="42"/>
      <c r="AM388" s="42"/>
    </row>
    <row r="389" spans="15:39" x14ac:dyDescent="0.25">
      <c r="O389" s="30">
        <f t="shared" si="244"/>
        <v>43.617644162318854</v>
      </c>
      <c r="P389" s="12">
        <f t="shared" si="245"/>
        <v>-3.9458403729088003</v>
      </c>
      <c r="Q389" s="30">
        <f t="shared" si="231"/>
        <v>-226.08000000000115</v>
      </c>
      <c r="R389" s="47">
        <f t="shared" si="232"/>
        <v>-30.255523064958442</v>
      </c>
      <c r="S389" s="47">
        <f t="shared" si="233"/>
        <v>14.025687736030861</v>
      </c>
      <c r="T389" s="47">
        <f t="shared" si="234"/>
        <v>33.348412142152718</v>
      </c>
      <c r="U389" s="12">
        <f t="shared" si="246"/>
        <v>0.43408493117935804</v>
      </c>
      <c r="V389" s="51">
        <f t="shared" si="235"/>
        <v>0.43408493117935804</v>
      </c>
      <c r="W389" s="47">
        <f t="shared" si="236"/>
        <v>0.43408493117935804</v>
      </c>
      <c r="X389" s="51">
        <f t="shared" si="237"/>
        <v>0.43408493117935804</v>
      </c>
      <c r="Y389" s="51">
        <f t="shared" si="238"/>
        <v>0.44</v>
      </c>
      <c r="Z389" s="47">
        <f t="shared" si="239"/>
        <v>30.255523064958446</v>
      </c>
      <c r="AA389" s="47">
        <f t="shared" si="240"/>
        <v>14.025687736030859</v>
      </c>
      <c r="AB389" s="47">
        <f t="shared" si="241"/>
        <v>33.348412142152718</v>
      </c>
      <c r="AC389" s="51"/>
      <c r="AD389" s="12">
        <f t="shared" si="242"/>
        <v>-0.43408493117935804</v>
      </c>
      <c r="AE389" s="30">
        <f t="shared" si="243"/>
        <v>-24.871234506804011</v>
      </c>
      <c r="AF389" s="43">
        <f t="shared" si="250"/>
        <v>2.0003892511427432</v>
      </c>
      <c r="AG389" s="45">
        <f t="shared" si="247"/>
        <v>43207</v>
      </c>
      <c r="AH389" s="42">
        <f t="shared" si="248"/>
        <v>117</v>
      </c>
      <c r="AI389" s="45">
        <f t="shared" si="249"/>
        <v>43207</v>
      </c>
      <c r="AJ389" s="30">
        <f t="shared" si="229"/>
        <v>30.255523064958446</v>
      </c>
      <c r="AK389" s="30">
        <f t="shared" si="230"/>
        <v>14.025687736030859</v>
      </c>
      <c r="AL389" s="42"/>
      <c r="AM389" s="42"/>
    </row>
    <row r="390" spans="15:39" x14ac:dyDescent="0.25">
      <c r="O390" s="30">
        <f t="shared" si="244"/>
        <v>43.617644162318854</v>
      </c>
      <c r="P390" s="12">
        <f t="shared" si="245"/>
        <v>-3.9521235582159799</v>
      </c>
      <c r="Q390" s="30">
        <f t="shared" si="231"/>
        <v>-226.44000000000116</v>
      </c>
      <c r="R390" s="47">
        <f t="shared" si="232"/>
        <v>-30.057520881579109</v>
      </c>
      <c r="S390" s="47">
        <f t="shared" si="233"/>
        <v>14.215167375172378</v>
      </c>
      <c r="T390" s="47">
        <f t="shared" si="234"/>
        <v>33.249444281833185</v>
      </c>
      <c r="U390" s="12">
        <f t="shared" si="246"/>
        <v>0.44175978851953168</v>
      </c>
      <c r="V390" s="51">
        <f t="shared" si="235"/>
        <v>0.44175978851953168</v>
      </c>
      <c r="W390" s="47">
        <f t="shared" si="236"/>
        <v>0.44175978851953168</v>
      </c>
      <c r="X390" s="51">
        <f t="shared" si="237"/>
        <v>0.44175978851953168</v>
      </c>
      <c r="Y390" s="51">
        <f t="shared" si="238"/>
        <v>0.45</v>
      </c>
      <c r="Z390" s="47">
        <f t="shared" si="239"/>
        <v>30.057520881579112</v>
      </c>
      <c r="AA390" s="47">
        <f t="shared" si="240"/>
        <v>14.215167375172379</v>
      </c>
      <c r="AB390" s="47">
        <f t="shared" si="241"/>
        <v>33.249444281833185</v>
      </c>
      <c r="AC390" s="51"/>
      <c r="AD390" s="12">
        <f t="shared" si="242"/>
        <v>-0.44175978851953168</v>
      </c>
      <c r="AE390" s="30">
        <f t="shared" si="243"/>
        <v>-25.310971440760966</v>
      </c>
      <c r="AF390" s="43">
        <f t="shared" si="250"/>
        <v>2.0080641084829169</v>
      </c>
      <c r="AG390" s="45">
        <f t="shared" si="247"/>
        <v>43207</v>
      </c>
      <c r="AH390" s="42">
        <f t="shared" si="248"/>
        <v>117</v>
      </c>
      <c r="AI390" s="45">
        <f t="shared" si="249"/>
        <v>43207</v>
      </c>
      <c r="AJ390" s="30">
        <f t="shared" si="229"/>
        <v>30.057520881579112</v>
      </c>
      <c r="AK390" s="30">
        <f t="shared" si="230"/>
        <v>14.215167375172379</v>
      </c>
      <c r="AL390" s="42"/>
      <c r="AM390" s="42"/>
    </row>
    <row r="391" spans="15:39" x14ac:dyDescent="0.25">
      <c r="O391" s="30">
        <f t="shared" si="244"/>
        <v>43.617644162318854</v>
      </c>
      <c r="P391" s="12">
        <f t="shared" si="245"/>
        <v>-3.9584067435231596</v>
      </c>
      <c r="Q391" s="30">
        <f t="shared" si="231"/>
        <v>-226.80000000000115</v>
      </c>
      <c r="R391" s="47">
        <f t="shared" si="232"/>
        <v>-29.858332078742098</v>
      </c>
      <c r="S391" s="47">
        <f t="shared" si="233"/>
        <v>14.403399197924376</v>
      </c>
      <c r="T391" s="47">
        <f t="shared" si="234"/>
        <v>33.150835630179941</v>
      </c>
      <c r="U391" s="12">
        <f t="shared" si="246"/>
        <v>0.44946166396643089</v>
      </c>
      <c r="V391" s="51">
        <f t="shared" si="235"/>
        <v>0.44946166396643089</v>
      </c>
      <c r="W391" s="47">
        <f t="shared" si="236"/>
        <v>0.44946166396643089</v>
      </c>
      <c r="X391" s="51">
        <f t="shared" si="237"/>
        <v>0.44946166396643089</v>
      </c>
      <c r="Y391" s="51">
        <f t="shared" si="238"/>
        <v>0.45</v>
      </c>
      <c r="Z391" s="47">
        <f t="shared" si="239"/>
        <v>29.858332078742094</v>
      </c>
      <c r="AA391" s="47">
        <f t="shared" si="240"/>
        <v>14.403399197924376</v>
      </c>
      <c r="AB391" s="47">
        <f t="shared" si="241"/>
        <v>33.150835630179941</v>
      </c>
      <c r="AC391" s="51"/>
      <c r="AD391" s="12">
        <f t="shared" si="242"/>
        <v>-0.44946166396643089</v>
      </c>
      <c r="AE391" s="30">
        <f t="shared" si="243"/>
        <v>-25.75225639820372</v>
      </c>
      <c r="AF391" s="43">
        <f t="shared" si="250"/>
        <v>2.0157659839298163</v>
      </c>
      <c r="AG391" s="45">
        <f t="shared" si="247"/>
        <v>43208</v>
      </c>
      <c r="AH391" s="42">
        <f t="shared" si="248"/>
        <v>118</v>
      </c>
      <c r="AI391" s="45">
        <f t="shared" si="249"/>
        <v>43208</v>
      </c>
      <c r="AJ391" s="30">
        <f t="shared" si="229"/>
        <v>29.858332078742094</v>
      </c>
      <c r="AK391" s="30">
        <f t="shared" si="230"/>
        <v>14.403399197924376</v>
      </c>
      <c r="AL391" s="42"/>
      <c r="AM391" s="42"/>
    </row>
    <row r="392" spans="15:39" x14ac:dyDescent="0.25">
      <c r="O392" s="30">
        <f t="shared" si="244"/>
        <v>43.617644162318854</v>
      </c>
      <c r="P392" s="12">
        <f t="shared" si="245"/>
        <v>-3.9646899288303392</v>
      </c>
      <c r="Q392" s="30">
        <f t="shared" si="231"/>
        <v>-227.16000000000116</v>
      </c>
      <c r="R392" s="47">
        <f t="shared" si="232"/>
        <v>-29.657964520080267</v>
      </c>
      <c r="S392" s="47">
        <f t="shared" si="233"/>
        <v>14.590375773216788</v>
      </c>
      <c r="T392" s="47">
        <f t="shared" si="234"/>
        <v>33.05259331244693</v>
      </c>
      <c r="U392" s="12">
        <f t="shared" si="246"/>
        <v>0.45719069922976835</v>
      </c>
      <c r="V392" s="51">
        <f t="shared" si="235"/>
        <v>0.45719069922976835</v>
      </c>
      <c r="W392" s="47">
        <f t="shared" si="236"/>
        <v>0.45719069922976835</v>
      </c>
      <c r="X392" s="51">
        <f t="shared" si="237"/>
        <v>0.45719069922976835</v>
      </c>
      <c r="Y392" s="51">
        <f t="shared" si="238"/>
        <v>0.46</v>
      </c>
      <c r="Z392" s="47">
        <f t="shared" si="239"/>
        <v>29.65796452008027</v>
      </c>
      <c r="AA392" s="47">
        <f t="shared" si="240"/>
        <v>14.59037577321679</v>
      </c>
      <c r="AB392" s="47">
        <f t="shared" si="241"/>
        <v>33.05259331244693</v>
      </c>
      <c r="AC392" s="51"/>
      <c r="AD392" s="12">
        <f t="shared" si="242"/>
        <v>-0.45719069922976835</v>
      </c>
      <c r="AE392" s="30">
        <f t="shared" si="243"/>
        <v>-26.195097498500743</v>
      </c>
      <c r="AF392" s="43">
        <f t="shared" si="250"/>
        <v>2.0234950191931538</v>
      </c>
      <c r="AG392" s="45">
        <f t="shared" si="247"/>
        <v>43208</v>
      </c>
      <c r="AH392" s="42">
        <f t="shared" si="248"/>
        <v>118</v>
      </c>
      <c r="AI392" s="45">
        <f t="shared" si="249"/>
        <v>43208</v>
      </c>
      <c r="AJ392" s="30">
        <f t="shared" si="229"/>
        <v>29.65796452008027</v>
      </c>
      <c r="AK392" s="30">
        <f t="shared" si="230"/>
        <v>14.59037577321679</v>
      </c>
      <c r="AL392" s="42"/>
      <c r="AM392" s="42"/>
    </row>
    <row r="393" spans="15:39" x14ac:dyDescent="0.25">
      <c r="O393" s="30">
        <f t="shared" si="244"/>
        <v>43.617644162318854</v>
      </c>
      <c r="P393" s="12">
        <f t="shared" si="245"/>
        <v>-3.9709731141375189</v>
      </c>
      <c r="Q393" s="30">
        <f t="shared" si="231"/>
        <v>-227.52000000000115</v>
      </c>
      <c r="R393" s="47">
        <f t="shared" si="232"/>
        <v>-29.456426115761747</v>
      </c>
      <c r="S393" s="47">
        <f t="shared" si="233"/>
        <v>14.776089719534589</v>
      </c>
      <c r="T393" s="47">
        <f t="shared" si="234"/>
        <v>32.954724500639763</v>
      </c>
      <c r="U393" s="12">
        <f t="shared" si="246"/>
        <v>0.46494703421819727</v>
      </c>
      <c r="V393" s="51">
        <f t="shared" si="235"/>
        <v>0.46494703421819727</v>
      </c>
      <c r="W393" s="47">
        <f t="shared" si="236"/>
        <v>0.46494703421819727</v>
      </c>
      <c r="X393" s="51">
        <f t="shared" si="237"/>
        <v>0.46494703421819727</v>
      </c>
      <c r="Y393" s="51">
        <f t="shared" si="238"/>
        <v>0.47000000000000003</v>
      </c>
      <c r="Z393" s="47">
        <f t="shared" si="239"/>
        <v>29.456426115761751</v>
      </c>
      <c r="AA393" s="47">
        <f t="shared" si="240"/>
        <v>14.776089719534591</v>
      </c>
      <c r="AB393" s="47">
        <f t="shared" si="241"/>
        <v>32.954724500639763</v>
      </c>
      <c r="AC393" s="51"/>
      <c r="AD393" s="12">
        <f t="shared" si="242"/>
        <v>-0.46494703421819727</v>
      </c>
      <c r="AE393" s="30">
        <f t="shared" si="243"/>
        <v>-26.639502757827376</v>
      </c>
      <c r="AF393" s="43">
        <f t="shared" si="250"/>
        <v>2.0312513541815824</v>
      </c>
      <c r="AG393" s="45">
        <f t="shared" si="247"/>
        <v>43208</v>
      </c>
      <c r="AH393" s="42">
        <f t="shared" si="248"/>
        <v>118</v>
      </c>
      <c r="AI393" s="45">
        <f t="shared" si="249"/>
        <v>43208</v>
      </c>
      <c r="AJ393" s="30">
        <f t="shared" si="229"/>
        <v>29.456426115761751</v>
      </c>
      <c r="AK393" s="30">
        <f t="shared" si="230"/>
        <v>14.776089719534591</v>
      </c>
      <c r="AL393" s="42"/>
      <c r="AM393" s="42"/>
    </row>
    <row r="394" spans="15:39" x14ac:dyDescent="0.25">
      <c r="O394" s="30">
        <f t="shared" si="244"/>
        <v>43.617644162318854</v>
      </c>
      <c r="P394" s="12">
        <f t="shared" si="245"/>
        <v>-3.9772562994446985</v>
      </c>
      <c r="Q394" s="30">
        <f t="shared" si="231"/>
        <v>-227.88000000000116</v>
      </c>
      <c r="R394" s="47">
        <f t="shared" si="232"/>
        <v>-29.253724822177666</v>
      </c>
      <c r="S394" s="47">
        <f t="shared" si="233"/>
        <v>14.960533705209151</v>
      </c>
      <c r="T394" s="47">
        <f t="shared" si="234"/>
        <v>32.857236413252906</v>
      </c>
      <c r="U394" s="12">
        <f t="shared" si="246"/>
        <v>0.47273080694358482</v>
      </c>
      <c r="V394" s="51">
        <f t="shared" si="235"/>
        <v>0.47273080694358482</v>
      </c>
      <c r="W394" s="47">
        <f t="shared" si="236"/>
        <v>0.47273080694358482</v>
      </c>
      <c r="X394" s="51">
        <f t="shared" si="237"/>
        <v>0.47273080694358482</v>
      </c>
      <c r="Y394" s="51">
        <f t="shared" si="238"/>
        <v>0.48</v>
      </c>
      <c r="Z394" s="47">
        <f t="shared" si="239"/>
        <v>29.253724822177666</v>
      </c>
      <c r="AA394" s="47">
        <f t="shared" si="240"/>
        <v>14.96053370520915</v>
      </c>
      <c r="AB394" s="47">
        <f t="shared" si="241"/>
        <v>32.857236413252906</v>
      </c>
      <c r="AC394" s="51"/>
      <c r="AD394" s="12">
        <f t="shared" si="242"/>
        <v>-0.47273080694358482</v>
      </c>
      <c r="AE394" s="30">
        <f t="shared" si="243"/>
        <v>-27.085480083681123</v>
      </c>
      <c r="AF394" s="43">
        <f t="shared" si="250"/>
        <v>2.03903512690697</v>
      </c>
      <c r="AG394" s="45">
        <f t="shared" si="247"/>
        <v>43209</v>
      </c>
      <c r="AH394" s="42">
        <f t="shared" si="248"/>
        <v>119</v>
      </c>
      <c r="AI394" s="45">
        <f t="shared" si="249"/>
        <v>43209</v>
      </c>
      <c r="AJ394" s="30">
        <f t="shared" si="229"/>
        <v>29.253724822177666</v>
      </c>
      <c r="AK394" s="30">
        <f t="shared" si="230"/>
        <v>14.96053370520915</v>
      </c>
      <c r="AL394" s="42"/>
      <c r="AM394" s="42"/>
    </row>
    <row r="395" spans="15:39" x14ac:dyDescent="0.25">
      <c r="O395" s="30">
        <f t="shared" si="244"/>
        <v>43.617644162318854</v>
      </c>
      <c r="P395" s="12">
        <f t="shared" si="245"/>
        <v>-3.9835394847518781</v>
      </c>
      <c r="Q395" s="30">
        <f t="shared" si="231"/>
        <v>-228.24000000000115</v>
      </c>
      <c r="R395" s="47">
        <f t="shared" si="232"/>
        <v>-29.049868641628002</v>
      </c>
      <c r="S395" s="47">
        <f t="shared" si="233"/>
        <v>15.143700448707762</v>
      </c>
      <c r="T395" s="47">
        <f t="shared" si="234"/>
        <v>32.76013631497942</v>
      </c>
      <c r="U395" s="12">
        <f t="shared" si="246"/>
        <v>0.48054215342311496</v>
      </c>
      <c r="V395" s="51">
        <f t="shared" si="235"/>
        <v>0.48054215342311496</v>
      </c>
      <c r="W395" s="47">
        <f t="shared" si="236"/>
        <v>0.48054215342311496</v>
      </c>
      <c r="X395" s="51">
        <f t="shared" si="237"/>
        <v>0.48054215342311496</v>
      </c>
      <c r="Y395" s="51">
        <f t="shared" si="238"/>
        <v>0.49</v>
      </c>
      <c r="Z395" s="47">
        <f t="shared" si="239"/>
        <v>29.049868641628002</v>
      </c>
      <c r="AA395" s="47">
        <f t="shared" si="240"/>
        <v>15.143700448707758</v>
      </c>
      <c r="AB395" s="47">
        <f t="shared" si="241"/>
        <v>32.76013631497942</v>
      </c>
      <c r="AC395" s="51"/>
      <c r="AD395" s="12">
        <f t="shared" si="242"/>
        <v>-0.48054215342311496</v>
      </c>
      <c r="AE395" s="30">
        <f t="shared" si="243"/>
        <v>-27.533037269272569</v>
      </c>
      <c r="AF395" s="43">
        <f t="shared" si="250"/>
        <v>2.0468464733865002</v>
      </c>
      <c r="AG395" s="45">
        <f t="shared" si="247"/>
        <v>43209</v>
      </c>
      <c r="AH395" s="42">
        <f t="shared" si="248"/>
        <v>119</v>
      </c>
      <c r="AI395" s="45">
        <f t="shared" si="249"/>
        <v>43209</v>
      </c>
      <c r="AJ395" s="30">
        <f t="shared" ref="AJ395:AJ458" si="251">Z395</f>
        <v>29.049868641628002</v>
      </c>
      <c r="AK395" s="30">
        <f t="shared" ref="AK395:AK458" si="252">AA395</f>
        <v>15.143700448707758</v>
      </c>
      <c r="AL395" s="42"/>
      <c r="AM395" s="42"/>
    </row>
    <row r="396" spans="15:39" x14ac:dyDescent="0.25">
      <c r="O396" s="30">
        <f t="shared" si="244"/>
        <v>43.617644162318854</v>
      </c>
      <c r="P396" s="12">
        <f t="shared" si="245"/>
        <v>-3.9898226700590578</v>
      </c>
      <c r="Q396" s="30">
        <f t="shared" ref="Q396:Q459" si="253">P396*180/PI()</f>
        <v>-228.60000000000119</v>
      </c>
      <c r="R396" s="47">
        <f t="shared" ref="R396:R459" si="254">O396*COS(P396)</f>
        <v>-28.84486562200571</v>
      </c>
      <c r="S396" s="47">
        <f t="shared" ref="S396:S459" si="255">O396*SIN(P396)+$S$8</f>
        <v>15.325582718921012</v>
      </c>
      <c r="T396" s="47">
        <f t="shared" ref="T396:T459" si="256">SQRT(R396^2+S396^2)</f>
        <v>32.663431516392414</v>
      </c>
      <c r="U396" s="12">
        <f t="shared" si="246"/>
        <v>0.48838120757920545</v>
      </c>
      <c r="V396" s="51">
        <f t="shared" ref="V396:V459" si="257">U396+$D$8-$I$10</f>
        <v>0.48838120757920545</v>
      </c>
      <c r="W396" s="47">
        <f t="shared" ref="W396:W459" si="258">U396+$D$8-$I$10</f>
        <v>0.48838120757920545</v>
      </c>
      <c r="X396" s="51">
        <f t="shared" ref="X396:X459" si="259">IF(AND(W396&gt;0,W396&lt;=2*PI()),W396,MOD(W396,2*PI()))</f>
        <v>0.48838120757920545</v>
      </c>
      <c r="Y396" s="51">
        <f t="shared" ref="Y396:Y459" si="260">ROUNDUP(X396,2)</f>
        <v>0.49</v>
      </c>
      <c r="Z396" s="47">
        <f t="shared" ref="Z396:Z459" si="261">T396*COS(V396)</f>
        <v>28.844865622005713</v>
      </c>
      <c r="AA396" s="47">
        <f t="shared" ref="AA396:AA459" si="262">T396*SIN(V396)</f>
        <v>15.325582718921012</v>
      </c>
      <c r="AB396" s="47">
        <f t="shared" ref="AB396:AB459" si="263">SQRT(Z396^2+AA396^2)</f>
        <v>32.663431516392414</v>
      </c>
      <c r="AC396" s="51"/>
      <c r="AD396" s="12">
        <f t="shared" ref="AD396:AD459" si="264">ATAN(S396/R396)</f>
        <v>-0.48838120757920545</v>
      </c>
      <c r="AE396" s="30">
        <f t="shared" ref="AE396:AE459" si="265">AD396*180/PI()</f>
        <v>-27.982181987791044</v>
      </c>
      <c r="AF396" s="43">
        <f t="shared" si="250"/>
        <v>2.0546855275425906</v>
      </c>
      <c r="AG396" s="45">
        <f t="shared" si="247"/>
        <v>43210</v>
      </c>
      <c r="AH396" s="42">
        <f t="shared" si="248"/>
        <v>120</v>
      </c>
      <c r="AI396" s="45">
        <f t="shared" si="249"/>
        <v>43210</v>
      </c>
      <c r="AJ396" s="30">
        <f t="shared" si="251"/>
        <v>28.844865622005713</v>
      </c>
      <c r="AK396" s="30">
        <f t="shared" si="252"/>
        <v>15.325582718921012</v>
      </c>
      <c r="AL396" s="42"/>
      <c r="AM396" s="42"/>
    </row>
    <row r="397" spans="15:39" x14ac:dyDescent="0.25">
      <c r="O397" s="30">
        <f t="shared" ref="O397:O460" si="266">O396</f>
        <v>43.617644162318854</v>
      </c>
      <c r="P397" s="12">
        <f t="shared" ref="P397:P460" si="267">P396-2*PI()/P$8</f>
        <v>-3.9961058553662374</v>
      </c>
      <c r="Q397" s="30">
        <f t="shared" si="253"/>
        <v>-228.9600000000012</v>
      </c>
      <c r="R397" s="47">
        <f t="shared" si="254"/>
        <v>-28.638723856478983</v>
      </c>
      <c r="S397" s="47">
        <f t="shared" si="255"/>
        <v>15.506173335448295</v>
      </c>
      <c r="T397" s="47">
        <f t="shared" si="256"/>
        <v>32.567129373597332</v>
      </c>
      <c r="U397" s="12">
        <f t="shared" ref="U397:U460" si="268">-ATAN(S397/R397)</f>
        <v>0.49624810113724654</v>
      </c>
      <c r="V397" s="51">
        <f t="shared" si="257"/>
        <v>0.49624810113724654</v>
      </c>
      <c r="W397" s="47">
        <f t="shared" si="258"/>
        <v>0.49624810113724654</v>
      </c>
      <c r="X397" s="51">
        <f t="shared" si="259"/>
        <v>0.49624810113724654</v>
      </c>
      <c r="Y397" s="51">
        <f t="shared" si="260"/>
        <v>0.5</v>
      </c>
      <c r="Z397" s="47">
        <f t="shared" si="261"/>
        <v>28.638723856478983</v>
      </c>
      <c r="AA397" s="47">
        <f t="shared" si="262"/>
        <v>15.506173335448295</v>
      </c>
      <c r="AB397" s="47">
        <f t="shared" si="263"/>
        <v>32.567129373597332</v>
      </c>
      <c r="AC397" s="51"/>
      <c r="AD397" s="12">
        <f t="shared" si="264"/>
        <v>-0.49624810113724654</v>
      </c>
      <c r="AE397" s="30">
        <f t="shared" si="265"/>
        <v>-28.432921786545457</v>
      </c>
      <c r="AF397" s="43">
        <f t="shared" si="250"/>
        <v>2.0625524211006319</v>
      </c>
      <c r="AG397" s="45">
        <f t="shared" ref="AG397:AG460" si="269">$AI$11+AH397-1</f>
        <v>43210</v>
      </c>
      <c r="AH397" s="42">
        <f t="shared" ref="AH397:AH460" si="270">INT(AF397/$AH$7)+1</f>
        <v>120</v>
      </c>
      <c r="AI397" s="45">
        <f t="shared" ref="AI397:AI460" si="271">$AI$11+AH397-1</f>
        <v>43210</v>
      </c>
      <c r="AJ397" s="30">
        <f t="shared" si="251"/>
        <v>28.638723856478983</v>
      </c>
      <c r="AK397" s="30">
        <f t="shared" si="252"/>
        <v>15.506173335448295</v>
      </c>
      <c r="AL397" s="42"/>
      <c r="AM397" s="42"/>
    </row>
    <row r="398" spans="15:39" x14ac:dyDescent="0.25">
      <c r="O398" s="30">
        <f t="shared" si="266"/>
        <v>43.617644162318854</v>
      </c>
      <c r="P398" s="12">
        <f t="shared" si="267"/>
        <v>-4.0023890406734166</v>
      </c>
      <c r="Q398" s="30">
        <f t="shared" si="253"/>
        <v>-229.32000000000116</v>
      </c>
      <c r="R398" s="47">
        <f t="shared" si="254"/>
        <v>-28.431451483171763</v>
      </c>
      <c r="S398" s="47">
        <f t="shared" si="255"/>
        <v>15.685465168881287</v>
      </c>
      <c r="T398" s="47">
        <f t="shared" si="256"/>
        <v>32.471237287854279</v>
      </c>
      <c r="U398" s="12">
        <f t="shared" si="268"/>
        <v>0.50414296352115828</v>
      </c>
      <c r="V398" s="51">
        <f t="shared" si="257"/>
        <v>0.50414296352115828</v>
      </c>
      <c r="W398" s="47">
        <f t="shared" si="258"/>
        <v>0.50414296352115828</v>
      </c>
      <c r="X398" s="51">
        <f t="shared" si="259"/>
        <v>0.50414296352115828</v>
      </c>
      <c r="Y398" s="51">
        <f t="shared" si="260"/>
        <v>0.51</v>
      </c>
      <c r="Z398" s="47">
        <f t="shared" si="261"/>
        <v>28.431451483171767</v>
      </c>
      <c r="AA398" s="47">
        <f t="shared" si="262"/>
        <v>15.685465168881287</v>
      </c>
      <c r="AB398" s="47">
        <f t="shared" si="263"/>
        <v>32.471237287854279</v>
      </c>
      <c r="AC398" s="51"/>
      <c r="AD398" s="12">
        <f t="shared" si="264"/>
        <v>-0.50414296352115828</v>
      </c>
      <c r="AE398" s="30">
        <f t="shared" si="265"/>
        <v>-28.885264080980193</v>
      </c>
      <c r="AF398" s="43">
        <f t="shared" ref="AF398:AF461" si="272">$AD$12-AD398</f>
        <v>2.0704472834845435</v>
      </c>
      <c r="AG398" s="45">
        <f t="shared" si="269"/>
        <v>43211</v>
      </c>
      <c r="AH398" s="42">
        <f t="shared" si="270"/>
        <v>121</v>
      </c>
      <c r="AI398" s="45">
        <f t="shared" si="271"/>
        <v>43211</v>
      </c>
      <c r="AJ398" s="30">
        <f t="shared" si="251"/>
        <v>28.431451483171767</v>
      </c>
      <c r="AK398" s="30">
        <f t="shared" si="252"/>
        <v>15.685465168881287</v>
      </c>
      <c r="AL398" s="42"/>
      <c r="AM398" s="42"/>
    </row>
    <row r="399" spans="15:39" x14ac:dyDescent="0.25">
      <c r="O399" s="30">
        <f t="shared" si="266"/>
        <v>43.617644162318854</v>
      </c>
      <c r="P399" s="12">
        <f t="shared" si="267"/>
        <v>-4.0086722259805958</v>
      </c>
      <c r="Q399" s="30">
        <f t="shared" si="253"/>
        <v>-229.68000000000112</v>
      </c>
      <c r="R399" s="47">
        <f t="shared" si="254"/>
        <v>-28.223056684842433</v>
      </c>
      <c r="S399" s="47">
        <f t="shared" si="255"/>
        <v>15.86345114108542</v>
      </c>
      <c r="T399" s="47">
        <f t="shared" si="256"/>
        <v>32.375762705169336</v>
      </c>
      <c r="U399" s="12">
        <f t="shared" si="268"/>
        <v>0.51206592174676946</v>
      </c>
      <c r="V399" s="51">
        <f t="shared" si="257"/>
        <v>0.51206592174676946</v>
      </c>
      <c r="W399" s="47">
        <f t="shared" si="258"/>
        <v>0.51206592174676946</v>
      </c>
      <c r="X399" s="51">
        <f t="shared" si="259"/>
        <v>0.51206592174676946</v>
      </c>
      <c r="Y399" s="51">
        <f t="shared" si="260"/>
        <v>0.52</v>
      </c>
      <c r="Z399" s="47">
        <f t="shared" si="261"/>
        <v>28.223056684842433</v>
      </c>
      <c r="AA399" s="47">
        <f t="shared" si="262"/>
        <v>15.863451141085422</v>
      </c>
      <c r="AB399" s="47">
        <f t="shared" si="263"/>
        <v>32.375762705169336</v>
      </c>
      <c r="AC399" s="51"/>
      <c r="AD399" s="12">
        <f t="shared" si="264"/>
        <v>-0.51206592174676946</v>
      </c>
      <c r="AE399" s="30">
        <f t="shared" si="265"/>
        <v>-29.33921614856617</v>
      </c>
      <c r="AF399" s="43">
        <f t="shared" si="272"/>
        <v>2.0783702417101546</v>
      </c>
      <c r="AG399" s="45">
        <f t="shared" si="269"/>
        <v>43211</v>
      </c>
      <c r="AH399" s="42">
        <f t="shared" si="270"/>
        <v>121</v>
      </c>
      <c r="AI399" s="45">
        <f t="shared" si="271"/>
        <v>43211</v>
      </c>
      <c r="AJ399" s="30">
        <f t="shared" si="251"/>
        <v>28.223056684842433</v>
      </c>
      <c r="AK399" s="30">
        <f t="shared" si="252"/>
        <v>15.863451141085422</v>
      </c>
      <c r="AL399" s="42"/>
      <c r="AM399" s="42"/>
    </row>
    <row r="400" spans="15:39" x14ac:dyDescent="0.25">
      <c r="O400" s="30">
        <f t="shared" si="266"/>
        <v>43.617644162318854</v>
      </c>
      <c r="P400" s="12">
        <f t="shared" si="267"/>
        <v>-4.014955411287775</v>
      </c>
      <c r="Q400" s="30">
        <f t="shared" si="253"/>
        <v>-230.04000000000113</v>
      </c>
      <c r="R400" s="47">
        <f t="shared" si="254"/>
        <v>-28.013547688560799</v>
      </c>
      <c r="S400" s="47">
        <f t="shared" si="255"/>
        <v>16.040124225479261</v>
      </c>
      <c r="T400" s="47">
        <f t="shared" si="256"/>
        <v>32.280713115854127</v>
      </c>
      <c r="U400" s="12">
        <f t="shared" si="268"/>
        <v>0.52001710031302206</v>
      </c>
      <c r="V400" s="51">
        <f t="shared" si="257"/>
        <v>0.52001710031302206</v>
      </c>
      <c r="W400" s="47">
        <f t="shared" si="258"/>
        <v>0.52001710031302206</v>
      </c>
      <c r="X400" s="51">
        <f t="shared" si="259"/>
        <v>0.52001710031302206</v>
      </c>
      <c r="Y400" s="51">
        <f t="shared" si="260"/>
        <v>0.53</v>
      </c>
      <c r="Z400" s="47">
        <f t="shared" si="261"/>
        <v>28.013547688560799</v>
      </c>
      <c r="AA400" s="47">
        <f t="shared" si="262"/>
        <v>16.040124225479261</v>
      </c>
      <c r="AB400" s="47">
        <f t="shared" si="263"/>
        <v>32.280713115854127</v>
      </c>
      <c r="AC400" s="51"/>
      <c r="AD400" s="12">
        <f t="shared" si="264"/>
        <v>-0.52001710031302206</v>
      </c>
      <c r="AE400" s="30">
        <f t="shared" si="265"/>
        <v>-29.794785122567326</v>
      </c>
      <c r="AF400" s="43">
        <f t="shared" si="272"/>
        <v>2.0863214202764073</v>
      </c>
      <c r="AG400" s="45">
        <f t="shared" si="269"/>
        <v>43212</v>
      </c>
      <c r="AH400" s="42">
        <f t="shared" si="270"/>
        <v>122</v>
      </c>
      <c r="AI400" s="45">
        <f t="shared" si="271"/>
        <v>43212</v>
      </c>
      <c r="AJ400" s="30">
        <f t="shared" si="251"/>
        <v>28.013547688560799</v>
      </c>
      <c r="AK400" s="30">
        <f t="shared" si="252"/>
        <v>16.040124225479261</v>
      </c>
      <c r="AL400" s="42"/>
      <c r="AM400" s="42"/>
    </row>
    <row r="401" spans="15:39" x14ac:dyDescent="0.25">
      <c r="O401" s="30">
        <f t="shared" si="266"/>
        <v>43.617644162318854</v>
      </c>
      <c r="P401" s="12">
        <f t="shared" si="267"/>
        <v>-4.0212385965949542</v>
      </c>
      <c r="Q401" s="30">
        <f t="shared" si="253"/>
        <v>-230.40000000000109</v>
      </c>
      <c r="R401" s="47">
        <f t="shared" si="254"/>
        <v>-27.802932765383296</v>
      </c>
      <c r="S401" s="47">
        <f t="shared" si="255"/>
        <v>16.215477447311955</v>
      </c>
      <c r="T401" s="47">
        <f t="shared" si="256"/>
        <v>32.186096054052697</v>
      </c>
      <c r="U401" s="12">
        <f t="shared" si="268"/>
        <v>0.52799662109101697</v>
      </c>
      <c r="V401" s="51">
        <f t="shared" si="257"/>
        <v>0.52799662109101697</v>
      </c>
      <c r="W401" s="47">
        <f t="shared" si="258"/>
        <v>0.52799662109101697</v>
      </c>
      <c r="X401" s="51">
        <f t="shared" si="259"/>
        <v>0.52799662109101697</v>
      </c>
      <c r="Y401" s="51">
        <f t="shared" si="260"/>
        <v>0.53</v>
      </c>
      <c r="Z401" s="47">
        <f t="shared" si="261"/>
        <v>27.802932765383293</v>
      </c>
      <c r="AA401" s="47">
        <f t="shared" si="262"/>
        <v>16.215477447311955</v>
      </c>
      <c r="AB401" s="47">
        <f t="shared" si="263"/>
        <v>32.186096054052697</v>
      </c>
      <c r="AC401" s="51"/>
      <c r="AD401" s="12">
        <f t="shared" si="264"/>
        <v>-0.52799662109101697</v>
      </c>
      <c r="AE401" s="30">
        <f t="shared" si="265"/>
        <v>-30.251977985683382</v>
      </c>
      <c r="AF401" s="43">
        <f t="shared" si="272"/>
        <v>2.094300941054402</v>
      </c>
      <c r="AG401" s="45">
        <f t="shared" si="269"/>
        <v>43212</v>
      </c>
      <c r="AH401" s="42">
        <f t="shared" si="270"/>
        <v>122</v>
      </c>
      <c r="AI401" s="45">
        <f t="shared" si="271"/>
        <v>43212</v>
      </c>
      <c r="AJ401" s="30">
        <f t="shared" si="251"/>
        <v>27.802932765383293</v>
      </c>
      <c r="AK401" s="30">
        <f t="shared" si="252"/>
        <v>16.215477447311955</v>
      </c>
      <c r="AL401" s="42"/>
      <c r="AM401" s="42"/>
    </row>
    <row r="402" spans="15:39" x14ac:dyDescent="0.25">
      <c r="O402" s="30">
        <f t="shared" si="266"/>
        <v>43.617644162318854</v>
      </c>
      <c r="P402" s="12">
        <f t="shared" si="267"/>
        <v>-4.0275217819021334</v>
      </c>
      <c r="Q402" s="30">
        <f t="shared" si="253"/>
        <v>-230.76000000000104</v>
      </c>
      <c r="R402" s="47">
        <f t="shared" si="254"/>
        <v>-27.591220230026458</v>
      </c>
      <c r="S402" s="47">
        <f t="shared" si="255"/>
        <v>16.389503883938559</v>
      </c>
      <c r="T402" s="47">
        <f t="shared" si="256"/>
        <v>32.091919097234715</v>
      </c>
      <c r="U402" s="12">
        <f t="shared" si="268"/>
        <v>0.53600460321090593</v>
      </c>
      <c r="V402" s="51">
        <f t="shared" si="257"/>
        <v>0.53600460321090593</v>
      </c>
      <c r="W402" s="47">
        <f t="shared" si="258"/>
        <v>0.53600460321090593</v>
      </c>
      <c r="X402" s="51">
        <f t="shared" si="259"/>
        <v>0.53600460321090593</v>
      </c>
      <c r="Y402" s="51">
        <f t="shared" si="260"/>
        <v>0.54</v>
      </c>
      <c r="Z402" s="47">
        <f t="shared" si="261"/>
        <v>27.591220230026458</v>
      </c>
      <c r="AA402" s="47">
        <f t="shared" si="262"/>
        <v>16.389503883938559</v>
      </c>
      <c r="AB402" s="47">
        <f t="shared" si="263"/>
        <v>32.091919097234715</v>
      </c>
      <c r="AC402" s="51"/>
      <c r="AD402" s="12">
        <f t="shared" si="264"/>
        <v>-0.53600460321090593</v>
      </c>
      <c r="AE402" s="30">
        <f t="shared" si="265"/>
        <v>-30.710801563569245</v>
      </c>
      <c r="AF402" s="43">
        <f t="shared" si="272"/>
        <v>2.1023089231742911</v>
      </c>
      <c r="AG402" s="45">
        <f t="shared" si="269"/>
        <v>43213</v>
      </c>
      <c r="AH402" s="42">
        <f t="shared" si="270"/>
        <v>123</v>
      </c>
      <c r="AI402" s="45">
        <f t="shared" si="271"/>
        <v>43213</v>
      </c>
      <c r="AJ402" s="30">
        <f t="shared" si="251"/>
        <v>27.591220230026458</v>
      </c>
      <c r="AK402" s="30">
        <f t="shared" si="252"/>
        <v>16.389503883938559</v>
      </c>
      <c r="AL402" s="42"/>
      <c r="AM402" s="42"/>
    </row>
    <row r="403" spans="15:39" x14ac:dyDescent="0.25">
      <c r="O403" s="30">
        <f t="shared" si="266"/>
        <v>43.617644162318854</v>
      </c>
      <c r="P403" s="12">
        <f t="shared" si="267"/>
        <v>-4.0338049672093126</v>
      </c>
      <c r="Q403" s="30">
        <f t="shared" si="253"/>
        <v>-231.12000000000106</v>
      </c>
      <c r="R403" s="47">
        <f t="shared" si="254"/>
        <v>-27.378418440538681</v>
      </c>
      <c r="S403" s="47">
        <f t="shared" si="255"/>
        <v>16.562196665093332</v>
      </c>
      <c r="T403" s="47">
        <f t="shared" si="256"/>
        <v>31.998189865654233</v>
      </c>
      <c r="U403" s="12">
        <f t="shared" si="268"/>
        <v>0.54404116294665006</v>
      </c>
      <c r="V403" s="51">
        <f t="shared" si="257"/>
        <v>0.54404116294665006</v>
      </c>
      <c r="W403" s="47">
        <f t="shared" si="258"/>
        <v>0.54404116294665006</v>
      </c>
      <c r="X403" s="51">
        <f t="shared" si="259"/>
        <v>0.54404116294665006</v>
      </c>
      <c r="Y403" s="51">
        <f t="shared" si="260"/>
        <v>0.55000000000000004</v>
      </c>
      <c r="Z403" s="47">
        <f t="shared" si="261"/>
        <v>27.378418440538685</v>
      </c>
      <c r="AA403" s="47">
        <f t="shared" si="262"/>
        <v>16.562196665093332</v>
      </c>
      <c r="AB403" s="47">
        <f t="shared" si="263"/>
        <v>31.998189865654236</v>
      </c>
      <c r="AC403" s="51"/>
      <c r="AD403" s="12">
        <f t="shared" si="264"/>
        <v>-0.54404116294665006</v>
      </c>
      <c r="AE403" s="30">
        <f t="shared" si="265"/>
        <v>-31.171262518232155</v>
      </c>
      <c r="AF403" s="43">
        <f t="shared" si="272"/>
        <v>2.1103454829100352</v>
      </c>
      <c r="AG403" s="45">
        <f t="shared" si="269"/>
        <v>43213</v>
      </c>
      <c r="AH403" s="42">
        <f t="shared" si="270"/>
        <v>123</v>
      </c>
      <c r="AI403" s="45">
        <f t="shared" si="271"/>
        <v>43213</v>
      </c>
      <c r="AJ403" s="30">
        <f t="shared" si="251"/>
        <v>27.378418440538685</v>
      </c>
      <c r="AK403" s="30">
        <f t="shared" si="252"/>
        <v>16.562196665093332</v>
      </c>
      <c r="AL403" s="42"/>
      <c r="AM403" s="42"/>
    </row>
    <row r="404" spans="15:39" x14ac:dyDescent="0.25">
      <c r="O404" s="30">
        <f t="shared" si="266"/>
        <v>43.617644162318854</v>
      </c>
      <c r="P404" s="12">
        <f t="shared" si="267"/>
        <v>-4.0400881525164918</v>
      </c>
      <c r="Q404" s="30">
        <f t="shared" si="253"/>
        <v>-231.48000000000101</v>
      </c>
      <c r="R404" s="47">
        <f t="shared" si="254"/>
        <v>-27.164535797970235</v>
      </c>
      <c r="S404" s="47">
        <f t="shared" si="255"/>
        <v>16.733548973160971</v>
      </c>
      <c r="T404" s="47">
        <f t="shared" si="256"/>
        <v>31.90491602177293</v>
      </c>
      <c r="U404" s="12">
        <f t="shared" si="268"/>
        <v>0.5521064135986623</v>
      </c>
      <c r="V404" s="51">
        <f t="shared" si="257"/>
        <v>0.5521064135986623</v>
      </c>
      <c r="W404" s="47">
        <f t="shared" si="258"/>
        <v>0.5521064135986623</v>
      </c>
      <c r="X404" s="51">
        <f t="shared" si="259"/>
        <v>0.5521064135986623</v>
      </c>
      <c r="Y404" s="51">
        <f t="shared" si="260"/>
        <v>0.56000000000000005</v>
      </c>
      <c r="Z404" s="47">
        <f t="shared" si="261"/>
        <v>27.164535797970235</v>
      </c>
      <c r="AA404" s="47">
        <f t="shared" si="262"/>
        <v>16.733548973160975</v>
      </c>
      <c r="AB404" s="47">
        <f t="shared" si="263"/>
        <v>31.904916021772934</v>
      </c>
      <c r="AC404" s="51"/>
      <c r="AD404" s="12">
        <f t="shared" si="264"/>
        <v>-0.5521064135986623</v>
      </c>
      <c r="AE404" s="30">
        <f t="shared" si="265"/>
        <v>-31.633367341307594</v>
      </c>
      <c r="AF404" s="43">
        <f t="shared" si="272"/>
        <v>2.1184107335620475</v>
      </c>
      <c r="AG404" s="45">
        <f t="shared" si="269"/>
        <v>43214</v>
      </c>
      <c r="AH404" s="42">
        <f t="shared" si="270"/>
        <v>124</v>
      </c>
      <c r="AI404" s="45">
        <f t="shared" si="271"/>
        <v>43214</v>
      </c>
      <c r="AJ404" s="30">
        <f t="shared" si="251"/>
        <v>27.164535797970235</v>
      </c>
      <c r="AK404" s="30">
        <f t="shared" si="252"/>
        <v>16.733548973160975</v>
      </c>
      <c r="AL404" s="42"/>
      <c r="AM404" s="42"/>
    </row>
    <row r="405" spans="15:39" x14ac:dyDescent="0.25">
      <c r="O405" s="30">
        <f t="shared" si="266"/>
        <v>43.617644162318854</v>
      </c>
      <c r="P405" s="12">
        <f t="shared" si="267"/>
        <v>-4.046371337823671</v>
      </c>
      <c r="Q405" s="30">
        <f t="shared" si="253"/>
        <v>-231.84000000000103</v>
      </c>
      <c r="R405" s="47">
        <f t="shared" si="254"/>
        <v>-26.949580746041615</v>
      </c>
      <c r="S405" s="47">
        <f t="shared" si="255"/>
        <v>16.903554043445766</v>
      </c>
      <c r="T405" s="47">
        <f t="shared" si="256"/>
        <v>31.812105269647098</v>
      </c>
      <c r="U405" s="12">
        <f t="shared" si="268"/>
        <v>0.5602004653743563</v>
      </c>
      <c r="V405" s="51">
        <f t="shared" si="257"/>
        <v>0.5602004653743563</v>
      </c>
      <c r="W405" s="47">
        <f t="shared" si="258"/>
        <v>0.5602004653743563</v>
      </c>
      <c r="X405" s="51">
        <f t="shared" si="259"/>
        <v>0.5602004653743563</v>
      </c>
      <c r="Y405" s="51">
        <f t="shared" si="260"/>
        <v>0.57000000000000006</v>
      </c>
      <c r="Z405" s="47">
        <f t="shared" si="261"/>
        <v>26.949580746041615</v>
      </c>
      <c r="AA405" s="47">
        <f t="shared" si="262"/>
        <v>16.903554043445766</v>
      </c>
      <c r="AB405" s="47">
        <f t="shared" si="263"/>
        <v>31.812105269647098</v>
      </c>
      <c r="AC405" s="51"/>
      <c r="AD405" s="12">
        <f t="shared" si="264"/>
        <v>-0.5602004653743563</v>
      </c>
      <c r="AE405" s="30">
        <f t="shared" si="265"/>
        <v>-32.097122347215226</v>
      </c>
      <c r="AF405" s="43">
        <f t="shared" si="272"/>
        <v>2.1265047853377417</v>
      </c>
      <c r="AG405" s="45">
        <f t="shared" si="269"/>
        <v>43214</v>
      </c>
      <c r="AH405" s="42">
        <f t="shared" si="270"/>
        <v>124</v>
      </c>
      <c r="AI405" s="45">
        <f t="shared" si="271"/>
        <v>43214</v>
      </c>
      <c r="AJ405" s="30">
        <f t="shared" si="251"/>
        <v>26.949580746041615</v>
      </c>
      <c r="AK405" s="30">
        <f t="shared" si="252"/>
        <v>16.903554043445766</v>
      </c>
      <c r="AL405" s="42"/>
      <c r="AM405" s="42"/>
    </row>
    <row r="406" spans="15:39" x14ac:dyDescent="0.25">
      <c r="O406" s="30">
        <f t="shared" si="266"/>
        <v>43.617644162318854</v>
      </c>
      <c r="P406" s="12">
        <f t="shared" si="267"/>
        <v>-4.0526545231308502</v>
      </c>
      <c r="Q406" s="30">
        <f t="shared" si="253"/>
        <v>-232.20000000000098</v>
      </c>
      <c r="R406" s="47">
        <f t="shared" si="254"/>
        <v>-26.733561770810216</v>
      </c>
      <c r="S406" s="47">
        <f t="shared" si="255"/>
        <v>17.072205164438621</v>
      </c>
      <c r="T406" s="47">
        <f t="shared" si="256"/>
        <v>31.719765354277293</v>
      </c>
      <c r="U406" s="12">
        <f t="shared" si="268"/>
        <v>0.56832342526662816</v>
      </c>
      <c r="V406" s="51">
        <f t="shared" si="257"/>
        <v>0.56832342526662816</v>
      </c>
      <c r="W406" s="47">
        <f t="shared" si="258"/>
        <v>0.56832342526662816</v>
      </c>
      <c r="X406" s="51">
        <f t="shared" si="259"/>
        <v>0.56832342526662816</v>
      </c>
      <c r="Y406" s="51">
        <f t="shared" si="260"/>
        <v>0.57000000000000006</v>
      </c>
      <c r="Z406" s="47">
        <f t="shared" si="261"/>
        <v>26.733561770810212</v>
      </c>
      <c r="AA406" s="47">
        <f t="shared" si="262"/>
        <v>17.072205164438621</v>
      </c>
      <c r="AB406" s="47">
        <f t="shared" si="263"/>
        <v>31.719765354277289</v>
      </c>
      <c r="AC406" s="51"/>
      <c r="AD406" s="12">
        <f t="shared" si="264"/>
        <v>-0.56832342526662816</v>
      </c>
      <c r="AE406" s="30">
        <f t="shared" si="265"/>
        <v>-32.562533666196444</v>
      </c>
      <c r="AF406" s="43">
        <f t="shared" si="272"/>
        <v>2.1346277452300133</v>
      </c>
      <c r="AG406" s="45">
        <f t="shared" si="269"/>
        <v>43215</v>
      </c>
      <c r="AH406" s="42">
        <f t="shared" si="270"/>
        <v>125</v>
      </c>
      <c r="AI406" s="45">
        <f t="shared" si="271"/>
        <v>43215</v>
      </c>
      <c r="AJ406" s="30">
        <f t="shared" si="251"/>
        <v>26.733561770810212</v>
      </c>
      <c r="AK406" s="30">
        <f t="shared" si="252"/>
        <v>17.072205164438621</v>
      </c>
      <c r="AL406" s="42"/>
      <c r="AM406" s="42"/>
    </row>
    <row r="407" spans="15:39" x14ac:dyDescent="0.25">
      <c r="O407" s="30">
        <f t="shared" si="266"/>
        <v>43.617644162318854</v>
      </c>
      <c r="P407" s="12">
        <f t="shared" si="267"/>
        <v>-4.0589377084380294</v>
      </c>
      <c r="Q407" s="30">
        <f t="shared" si="253"/>
        <v>-232.56000000000094</v>
      </c>
      <c r="R407" s="47">
        <f t="shared" si="254"/>
        <v>-26.516487400335297</v>
      </c>
      <c r="S407" s="47">
        <f t="shared" si="255"/>
        <v>17.239495678082072</v>
      </c>
      <c r="T407" s="47">
        <f t="shared" si="256"/>
        <v>31.62790406091986</v>
      </c>
      <c r="U407" s="12">
        <f t="shared" si="268"/>
        <v>0.57647539693030247</v>
      </c>
      <c r="V407" s="51">
        <f t="shared" si="257"/>
        <v>0.57647539693030247</v>
      </c>
      <c r="W407" s="47">
        <f t="shared" si="258"/>
        <v>0.57647539693030247</v>
      </c>
      <c r="X407" s="51">
        <f t="shared" si="259"/>
        <v>0.57647539693030247</v>
      </c>
      <c r="Y407" s="51">
        <f t="shared" si="260"/>
        <v>0.57999999999999996</v>
      </c>
      <c r="Z407" s="47">
        <f t="shared" si="261"/>
        <v>26.516487400335297</v>
      </c>
      <c r="AA407" s="47">
        <f t="shared" si="262"/>
        <v>17.239495678082072</v>
      </c>
      <c r="AB407" s="47">
        <f t="shared" si="263"/>
        <v>31.62790406091986</v>
      </c>
      <c r="AC407" s="51"/>
      <c r="AD407" s="12">
        <f t="shared" si="264"/>
        <v>-0.57647539693030247</v>
      </c>
      <c r="AE407" s="30">
        <f t="shared" si="265"/>
        <v>-33.029607237235226</v>
      </c>
      <c r="AF407" s="43">
        <f t="shared" si="272"/>
        <v>2.1427797168936875</v>
      </c>
      <c r="AG407" s="45">
        <f t="shared" si="269"/>
        <v>43215</v>
      </c>
      <c r="AH407" s="42">
        <f t="shared" si="270"/>
        <v>125</v>
      </c>
      <c r="AI407" s="45">
        <f t="shared" si="271"/>
        <v>43215</v>
      </c>
      <c r="AJ407" s="30">
        <f t="shared" si="251"/>
        <v>26.516487400335297</v>
      </c>
      <c r="AK407" s="30">
        <f t="shared" si="252"/>
        <v>17.239495678082072</v>
      </c>
      <c r="AL407" s="42"/>
      <c r="AM407" s="42"/>
    </row>
    <row r="408" spans="15:39" x14ac:dyDescent="0.25">
      <c r="O408" s="30">
        <f t="shared" si="266"/>
        <v>43.617644162318854</v>
      </c>
      <c r="P408" s="12">
        <f t="shared" si="267"/>
        <v>-4.0652208937452086</v>
      </c>
      <c r="Q408" s="30">
        <f t="shared" si="253"/>
        <v>-232.92000000000095</v>
      </c>
      <c r="R408" s="47">
        <f t="shared" si="254"/>
        <v>-26.298366204341306</v>
      </c>
      <c r="S408" s="47">
        <f t="shared" si="255"/>
        <v>17.405418980033076</v>
      </c>
      <c r="T408" s="47">
        <f t="shared" si="256"/>
        <v>31.536529214359284</v>
      </c>
      <c r="U408" s="12">
        <f t="shared" si="268"/>
        <v>0.58465648055657549</v>
      </c>
      <c r="V408" s="51">
        <f t="shared" si="257"/>
        <v>0.58465648055657549</v>
      </c>
      <c r="W408" s="47">
        <f t="shared" si="258"/>
        <v>0.58465648055657549</v>
      </c>
      <c r="X408" s="51">
        <f t="shared" si="259"/>
        <v>0.58465648055657549</v>
      </c>
      <c r="Y408" s="51">
        <f t="shared" si="260"/>
        <v>0.59</v>
      </c>
      <c r="Z408" s="47">
        <f t="shared" si="261"/>
        <v>26.298366204341306</v>
      </c>
      <c r="AA408" s="47">
        <f t="shared" si="262"/>
        <v>17.405418980033076</v>
      </c>
      <c r="AB408" s="47">
        <f t="shared" si="263"/>
        <v>31.536529214359284</v>
      </c>
      <c r="AC408" s="51"/>
      <c r="AD408" s="12">
        <f t="shared" si="264"/>
        <v>-0.58465648055657549</v>
      </c>
      <c r="AE408" s="30">
        <f t="shared" si="265"/>
        <v>-33.49834880086425</v>
      </c>
      <c r="AF408" s="43">
        <f t="shared" si="272"/>
        <v>2.150960800519961</v>
      </c>
      <c r="AG408" s="45">
        <f t="shared" si="269"/>
        <v>43215</v>
      </c>
      <c r="AH408" s="42">
        <f t="shared" si="270"/>
        <v>125</v>
      </c>
      <c r="AI408" s="45">
        <f t="shared" si="271"/>
        <v>43215</v>
      </c>
      <c r="AJ408" s="30">
        <f t="shared" si="251"/>
        <v>26.298366204341306</v>
      </c>
      <c r="AK408" s="30">
        <f t="shared" si="252"/>
        <v>17.405418980033076</v>
      </c>
      <c r="AL408" s="42"/>
      <c r="AM408" s="42"/>
    </row>
    <row r="409" spans="15:39" x14ac:dyDescent="0.25">
      <c r="O409" s="30">
        <f t="shared" si="266"/>
        <v>43.617644162318854</v>
      </c>
      <c r="P409" s="12">
        <f t="shared" si="267"/>
        <v>-4.0715040790523878</v>
      </c>
      <c r="Q409" s="30">
        <f t="shared" si="253"/>
        <v>-233.28000000000091</v>
      </c>
      <c r="R409" s="47">
        <f t="shared" si="254"/>
        <v>-26.079206793879592</v>
      </c>
      <c r="S409" s="47">
        <f t="shared" si="255"/>
        <v>17.569968519923783</v>
      </c>
      <c r="T409" s="47">
        <f t="shared" si="256"/>
        <v>31.445648678140639</v>
      </c>
      <c r="U409" s="12">
        <f t="shared" si="268"/>
        <v>0.59286677274549504</v>
      </c>
      <c r="V409" s="51">
        <f t="shared" si="257"/>
        <v>0.59286677274549504</v>
      </c>
      <c r="W409" s="47">
        <f t="shared" si="258"/>
        <v>0.59286677274549504</v>
      </c>
      <c r="X409" s="51">
        <f t="shared" si="259"/>
        <v>0.59286677274549504</v>
      </c>
      <c r="Y409" s="51">
        <f t="shared" si="260"/>
        <v>0.6</v>
      </c>
      <c r="Z409" s="47">
        <f t="shared" si="261"/>
        <v>26.079206793879589</v>
      </c>
      <c r="AA409" s="47">
        <f t="shared" si="262"/>
        <v>17.569968519923783</v>
      </c>
      <c r="AB409" s="47">
        <f t="shared" si="263"/>
        <v>31.445648678140635</v>
      </c>
      <c r="AC409" s="51"/>
      <c r="AD409" s="12">
        <f t="shared" si="264"/>
        <v>-0.59286677274549504</v>
      </c>
      <c r="AE409" s="30">
        <f t="shared" si="265"/>
        <v>-33.968763891858565</v>
      </c>
      <c r="AF409" s="43">
        <f t="shared" si="272"/>
        <v>2.1591710927088803</v>
      </c>
      <c r="AG409" s="45">
        <f t="shared" si="269"/>
        <v>43216</v>
      </c>
      <c r="AH409" s="42">
        <f t="shared" si="270"/>
        <v>126</v>
      </c>
      <c r="AI409" s="45">
        <f t="shared" si="271"/>
        <v>43216</v>
      </c>
      <c r="AJ409" s="30">
        <f t="shared" si="251"/>
        <v>26.079206793879589</v>
      </c>
      <c r="AK409" s="30">
        <f t="shared" si="252"/>
        <v>17.569968519923783</v>
      </c>
      <c r="AL409" s="42"/>
      <c r="AM409" s="42"/>
    </row>
    <row r="410" spans="15:39" x14ac:dyDescent="0.25">
      <c r="O410" s="30">
        <f t="shared" si="266"/>
        <v>43.617644162318854</v>
      </c>
      <c r="P410" s="12">
        <f t="shared" si="267"/>
        <v>-4.077787264359567</v>
      </c>
      <c r="Q410" s="30">
        <f t="shared" si="253"/>
        <v>-233.64000000000087</v>
      </c>
      <c r="R410" s="47">
        <f t="shared" si="254"/>
        <v>-25.859017820988406</v>
      </c>
      <c r="S410" s="47">
        <f t="shared" si="255"/>
        <v>17.73313780162011</v>
      </c>
      <c r="T410" s="47">
        <f t="shared" si="256"/>
        <v>31.355270353761011</v>
      </c>
      <c r="U410" s="12">
        <f t="shared" si="268"/>
        <v>0.6011063663765206</v>
      </c>
      <c r="V410" s="51">
        <f t="shared" si="257"/>
        <v>0.6011063663765206</v>
      </c>
      <c r="W410" s="47">
        <f t="shared" si="258"/>
        <v>0.6011063663765206</v>
      </c>
      <c r="X410" s="51">
        <f t="shared" si="259"/>
        <v>0.6011063663765206</v>
      </c>
      <c r="Y410" s="51">
        <f t="shared" si="260"/>
        <v>0.61</v>
      </c>
      <c r="Z410" s="47">
        <f t="shared" si="261"/>
        <v>25.859017820988409</v>
      </c>
      <c r="AA410" s="47">
        <f t="shared" si="262"/>
        <v>17.733137801620106</v>
      </c>
      <c r="AB410" s="47">
        <f t="shared" si="263"/>
        <v>31.355270353761011</v>
      </c>
      <c r="AC410" s="51"/>
      <c r="AD410" s="12">
        <f t="shared" si="264"/>
        <v>-0.6011063663765206</v>
      </c>
      <c r="AE410" s="30">
        <f t="shared" si="265"/>
        <v>-34.440857831819201</v>
      </c>
      <c r="AF410" s="43">
        <f t="shared" si="272"/>
        <v>2.1674106863399061</v>
      </c>
      <c r="AG410" s="45">
        <f t="shared" si="269"/>
        <v>43216</v>
      </c>
      <c r="AH410" s="42">
        <f t="shared" si="270"/>
        <v>126</v>
      </c>
      <c r="AI410" s="45">
        <f t="shared" si="271"/>
        <v>43216</v>
      </c>
      <c r="AJ410" s="30">
        <f t="shared" si="251"/>
        <v>25.859017820988409</v>
      </c>
      <c r="AK410" s="30">
        <f t="shared" si="252"/>
        <v>17.733137801620106</v>
      </c>
      <c r="AL410" s="42"/>
      <c r="AM410" s="42"/>
    </row>
    <row r="411" spans="15:39" x14ac:dyDescent="0.25">
      <c r="O411" s="30">
        <f t="shared" si="266"/>
        <v>43.617644162318854</v>
      </c>
      <c r="P411" s="12">
        <f t="shared" si="267"/>
        <v>-4.0840704496667461</v>
      </c>
      <c r="Q411" s="30">
        <f t="shared" si="253"/>
        <v>-234.00000000000088</v>
      </c>
      <c r="R411" s="47">
        <f t="shared" si="254"/>
        <v>-25.637807978351379</v>
      </c>
      <c r="S411" s="47">
        <f t="shared" si="255"/>
        <v>17.894920383478208</v>
      </c>
      <c r="T411" s="47">
        <f t="shared" si="256"/>
        <v>31.265402179819173</v>
      </c>
      <c r="U411" s="12">
        <f t="shared" si="268"/>
        <v>0.60937535047720937</v>
      </c>
      <c r="V411" s="51">
        <f t="shared" si="257"/>
        <v>0.60937535047720937</v>
      </c>
      <c r="W411" s="47">
        <f t="shared" si="258"/>
        <v>0.60937535047720937</v>
      </c>
      <c r="X411" s="51">
        <f t="shared" si="259"/>
        <v>0.60937535047720937</v>
      </c>
      <c r="Y411" s="51">
        <f t="shared" si="260"/>
        <v>0.61</v>
      </c>
      <c r="Z411" s="47">
        <f t="shared" si="261"/>
        <v>25.637807978351379</v>
      </c>
      <c r="AA411" s="47">
        <f t="shared" si="262"/>
        <v>17.894920383478208</v>
      </c>
      <c r="AB411" s="47">
        <f t="shared" si="263"/>
        <v>31.265402179819173</v>
      </c>
      <c r="AC411" s="51"/>
      <c r="AD411" s="12">
        <f t="shared" si="264"/>
        <v>-0.60937535047720937</v>
      </c>
      <c r="AE411" s="30">
        <f t="shared" si="265"/>
        <v>-34.914635721649454</v>
      </c>
      <c r="AF411" s="43">
        <f t="shared" si="272"/>
        <v>2.1756796704405947</v>
      </c>
      <c r="AG411" s="45">
        <f t="shared" si="269"/>
        <v>43217</v>
      </c>
      <c r="AH411" s="42">
        <f t="shared" si="270"/>
        <v>127</v>
      </c>
      <c r="AI411" s="45">
        <f t="shared" si="271"/>
        <v>43217</v>
      </c>
      <c r="AJ411" s="30">
        <f t="shared" si="251"/>
        <v>25.637807978351379</v>
      </c>
      <c r="AK411" s="30">
        <f t="shared" si="252"/>
        <v>17.894920383478208</v>
      </c>
      <c r="AL411" s="42"/>
      <c r="AM411" s="42"/>
    </row>
    <row r="412" spans="15:39" x14ac:dyDescent="0.25">
      <c r="O412" s="30">
        <f t="shared" si="266"/>
        <v>43.617644162318854</v>
      </c>
      <c r="P412" s="12">
        <f t="shared" si="267"/>
        <v>-4.0903536349739253</v>
      </c>
      <c r="Q412" s="30">
        <f t="shared" si="253"/>
        <v>-234.36000000000084</v>
      </c>
      <c r="R412" s="47">
        <f t="shared" si="254"/>
        <v>-25.415585998954324</v>
      </c>
      <c r="S412" s="47">
        <f t="shared" si="255"/>
        <v>18.055309878598763</v>
      </c>
      <c r="T412" s="47">
        <f t="shared" si="256"/>
        <v>31.176052131122525</v>
      </c>
      <c r="U412" s="12">
        <f t="shared" si="268"/>
        <v>0.61767381009008226</v>
      </c>
      <c r="V412" s="51">
        <f t="shared" si="257"/>
        <v>0.61767381009008226</v>
      </c>
      <c r="W412" s="47">
        <f t="shared" si="258"/>
        <v>0.61767381009008226</v>
      </c>
      <c r="X412" s="51">
        <f t="shared" si="259"/>
        <v>0.61767381009008226</v>
      </c>
      <c r="Y412" s="51">
        <f t="shared" si="260"/>
        <v>0.62</v>
      </c>
      <c r="Z412" s="47">
        <f t="shared" si="261"/>
        <v>25.415585998954327</v>
      </c>
      <c r="AA412" s="47">
        <f t="shared" si="262"/>
        <v>18.055309878598763</v>
      </c>
      <c r="AB412" s="47">
        <f t="shared" si="263"/>
        <v>31.176052131122525</v>
      </c>
      <c r="AC412" s="51"/>
      <c r="AD412" s="12">
        <f t="shared" si="264"/>
        <v>-0.61767381009008226</v>
      </c>
      <c r="AE412" s="30">
        <f t="shared" si="265"/>
        <v>-35.390102433926835</v>
      </c>
      <c r="AF412" s="43">
        <f t="shared" si="272"/>
        <v>2.1839781300534673</v>
      </c>
      <c r="AG412" s="45">
        <f t="shared" si="269"/>
        <v>43217</v>
      </c>
      <c r="AH412" s="42">
        <f t="shared" si="270"/>
        <v>127</v>
      </c>
      <c r="AI412" s="45">
        <f t="shared" si="271"/>
        <v>43217</v>
      </c>
      <c r="AJ412" s="30">
        <f t="shared" si="251"/>
        <v>25.415585998954327</v>
      </c>
      <c r="AK412" s="30">
        <f t="shared" si="252"/>
        <v>18.055309878598763</v>
      </c>
      <c r="AL412" s="42"/>
      <c r="AM412" s="42"/>
    </row>
    <row r="413" spans="15:39" x14ac:dyDescent="0.25">
      <c r="O413" s="30">
        <f t="shared" si="266"/>
        <v>43.617644162318854</v>
      </c>
      <c r="P413" s="12">
        <f t="shared" si="267"/>
        <v>-4.0966368202811045</v>
      </c>
      <c r="Q413" s="30">
        <f t="shared" si="253"/>
        <v>-234.72000000000082</v>
      </c>
      <c r="R413" s="47">
        <f t="shared" si="254"/>
        <v>-25.192360655740487</v>
      </c>
      <c r="S413" s="47">
        <f t="shared" si="255"/>
        <v>18.214299955079142</v>
      </c>
      <c r="T413" s="47">
        <f t="shared" si="256"/>
        <v>31.087228217750408</v>
      </c>
      <c r="U413" s="12">
        <f t="shared" si="268"/>
        <v>0.62600182613772681</v>
      </c>
      <c r="V413" s="51">
        <f t="shared" si="257"/>
        <v>0.62600182613772681</v>
      </c>
      <c r="W413" s="47">
        <f t="shared" si="258"/>
        <v>0.62600182613772681</v>
      </c>
      <c r="X413" s="51">
        <f t="shared" si="259"/>
        <v>0.62600182613772681</v>
      </c>
      <c r="Y413" s="51">
        <f t="shared" si="260"/>
        <v>0.63</v>
      </c>
      <c r="Z413" s="47">
        <f t="shared" si="261"/>
        <v>25.192360655740487</v>
      </c>
      <c r="AA413" s="47">
        <f t="shared" si="262"/>
        <v>18.214299955079142</v>
      </c>
      <c r="AB413" s="47">
        <f t="shared" si="263"/>
        <v>31.087228217750408</v>
      </c>
      <c r="AC413" s="51"/>
      <c r="AD413" s="12">
        <f t="shared" si="264"/>
        <v>-0.62600182613772681</v>
      </c>
      <c r="AE413" s="30">
        <f t="shared" si="265"/>
        <v>-35.867262605174091</v>
      </c>
      <c r="AF413" s="43">
        <f t="shared" si="272"/>
        <v>2.192306146101112</v>
      </c>
      <c r="AG413" s="45">
        <f t="shared" si="269"/>
        <v>43218</v>
      </c>
      <c r="AH413" s="42">
        <f t="shared" si="270"/>
        <v>128</v>
      </c>
      <c r="AI413" s="45">
        <f t="shared" si="271"/>
        <v>43218</v>
      </c>
      <c r="AJ413" s="30">
        <f t="shared" si="251"/>
        <v>25.192360655740487</v>
      </c>
      <c r="AK413" s="30">
        <f t="shared" si="252"/>
        <v>18.214299955079142</v>
      </c>
      <c r="AL413" s="42"/>
      <c r="AM413" s="42"/>
    </row>
    <row r="414" spans="15:39" x14ac:dyDescent="0.25">
      <c r="O414" s="30">
        <f t="shared" si="266"/>
        <v>43.617644162318854</v>
      </c>
      <c r="P414" s="12">
        <f t="shared" si="267"/>
        <v>-4.1029200055882837</v>
      </c>
      <c r="Q414" s="30">
        <f t="shared" si="253"/>
        <v>-235.08000000000081</v>
      </c>
      <c r="R414" s="47">
        <f t="shared" si="254"/>
        <v>-24.968140761264188</v>
      </c>
      <c r="S414" s="47">
        <f t="shared" si="255"/>
        <v>18.371884336263349</v>
      </c>
      <c r="T414" s="47">
        <f t="shared" si="256"/>
        <v>30.99893848407298</v>
      </c>
      <c r="U414" s="12">
        <f t="shared" si="268"/>
        <v>0.63435947528619818</v>
      </c>
      <c r="V414" s="51">
        <f t="shared" si="257"/>
        <v>0.63435947528619818</v>
      </c>
      <c r="W414" s="47">
        <f t="shared" si="258"/>
        <v>0.63435947528619818</v>
      </c>
      <c r="X414" s="51">
        <f t="shared" si="259"/>
        <v>0.63435947528619818</v>
      </c>
      <c r="Y414" s="51">
        <f t="shared" si="260"/>
        <v>0.64</v>
      </c>
      <c r="Z414" s="47">
        <f t="shared" si="261"/>
        <v>24.968140761264188</v>
      </c>
      <c r="AA414" s="47">
        <f t="shared" si="262"/>
        <v>18.371884336263349</v>
      </c>
      <c r="AB414" s="47">
        <f t="shared" si="263"/>
        <v>30.99893848407298</v>
      </c>
      <c r="AC414" s="51"/>
      <c r="AD414" s="12">
        <f t="shared" si="264"/>
        <v>-0.63435947528619818</v>
      </c>
      <c r="AE414" s="30">
        <f t="shared" si="265"/>
        <v>-36.346120628032608</v>
      </c>
      <c r="AF414" s="43">
        <f t="shared" si="272"/>
        <v>2.2006637952495836</v>
      </c>
      <c r="AG414" s="45">
        <f t="shared" si="269"/>
        <v>43218</v>
      </c>
      <c r="AH414" s="42">
        <f t="shared" si="270"/>
        <v>128</v>
      </c>
      <c r="AI414" s="45">
        <f t="shared" si="271"/>
        <v>43218</v>
      </c>
      <c r="AJ414" s="30">
        <f t="shared" si="251"/>
        <v>24.968140761264188</v>
      </c>
      <c r="AK414" s="30">
        <f t="shared" si="252"/>
        <v>18.371884336263349</v>
      </c>
      <c r="AL414" s="42"/>
      <c r="AM414" s="42"/>
    </row>
    <row r="415" spans="15:39" x14ac:dyDescent="0.25">
      <c r="O415" s="30">
        <f t="shared" si="266"/>
        <v>43.617644162318854</v>
      </c>
      <c r="P415" s="12">
        <f t="shared" si="267"/>
        <v>-4.1092031908954629</v>
      </c>
      <c r="Q415" s="30">
        <f t="shared" si="253"/>
        <v>-235.44000000000077</v>
      </c>
      <c r="R415" s="47">
        <f t="shared" si="254"/>
        <v>-24.742935167342942</v>
      </c>
      <c r="S415" s="47">
        <f t="shared" si="255"/>
        <v>18.528056800989845</v>
      </c>
      <c r="T415" s="47">
        <f t="shared" si="256"/>
        <v>30.911191007724728</v>
      </c>
      <c r="U415" s="12">
        <f t="shared" si="268"/>
        <v>0.64274682980678655</v>
      </c>
      <c r="V415" s="51">
        <f t="shared" si="257"/>
        <v>0.64274682980678655</v>
      </c>
      <c r="W415" s="47">
        <f t="shared" si="258"/>
        <v>0.64274682980678655</v>
      </c>
      <c r="X415" s="51">
        <f t="shared" si="259"/>
        <v>0.64274682980678655</v>
      </c>
      <c r="Y415" s="51">
        <f t="shared" si="260"/>
        <v>0.65</v>
      </c>
      <c r="Z415" s="47">
        <f t="shared" si="261"/>
        <v>24.742935167342942</v>
      </c>
      <c r="AA415" s="47">
        <f t="shared" si="262"/>
        <v>18.528056800989845</v>
      </c>
      <c r="AB415" s="47">
        <f t="shared" si="263"/>
        <v>30.911191007724728</v>
      </c>
      <c r="AC415" s="51"/>
      <c r="AD415" s="12">
        <f t="shared" si="264"/>
        <v>-0.64274682980678655</v>
      </c>
      <c r="AE415" s="30">
        <f t="shared" si="265"/>
        <v>-36.826680643342293</v>
      </c>
      <c r="AF415" s="43">
        <f t="shared" si="272"/>
        <v>2.2090511497701719</v>
      </c>
      <c r="AG415" s="45">
        <f t="shared" si="269"/>
        <v>43219</v>
      </c>
      <c r="AH415" s="42">
        <f t="shared" si="270"/>
        <v>129</v>
      </c>
      <c r="AI415" s="45">
        <f t="shared" si="271"/>
        <v>43219</v>
      </c>
      <c r="AJ415" s="30">
        <f t="shared" si="251"/>
        <v>24.742935167342942</v>
      </c>
      <c r="AK415" s="30">
        <f t="shared" si="252"/>
        <v>18.528056800989845</v>
      </c>
      <c r="AL415" s="42"/>
      <c r="AM415" s="42"/>
    </row>
    <row r="416" spans="15:39" x14ac:dyDescent="0.25">
      <c r="O416" s="30">
        <f t="shared" si="266"/>
        <v>43.617644162318854</v>
      </c>
      <c r="P416" s="12">
        <f t="shared" si="267"/>
        <v>-4.1154863762026421</v>
      </c>
      <c r="Q416" s="30">
        <f t="shared" si="253"/>
        <v>-235.80000000000075</v>
      </c>
      <c r="R416" s="47">
        <f t="shared" si="254"/>
        <v>-24.516752764707977</v>
      </c>
      <c r="S416" s="47">
        <f t="shared" si="255"/>
        <v>18.682811183837146</v>
      </c>
      <c r="T416" s="47">
        <f t="shared" si="256"/>
        <v>30.823993898531818</v>
      </c>
      <c r="U416" s="12">
        <f t="shared" si="268"/>
        <v>0.65116395743622391</v>
      </c>
      <c r="V416" s="51">
        <f t="shared" si="257"/>
        <v>0.65116395743622391</v>
      </c>
      <c r="W416" s="47">
        <f t="shared" si="258"/>
        <v>0.65116395743622391</v>
      </c>
      <c r="X416" s="51">
        <f t="shared" si="259"/>
        <v>0.65116395743622391</v>
      </c>
      <c r="Y416" s="51">
        <f t="shared" si="260"/>
        <v>0.66</v>
      </c>
      <c r="Z416" s="47">
        <f t="shared" si="261"/>
        <v>24.516752764707981</v>
      </c>
      <c r="AA416" s="47">
        <f t="shared" si="262"/>
        <v>18.682811183837146</v>
      </c>
      <c r="AB416" s="47">
        <f t="shared" si="263"/>
        <v>30.823993898531818</v>
      </c>
      <c r="AC416" s="51"/>
      <c r="AD416" s="12">
        <f t="shared" si="264"/>
        <v>-0.65116395743622391</v>
      </c>
      <c r="AE416" s="30">
        <f t="shared" si="265"/>
        <v>-37.308946532132005</v>
      </c>
      <c r="AF416" s="43">
        <f t="shared" si="272"/>
        <v>2.2174682773996093</v>
      </c>
      <c r="AG416" s="45">
        <f t="shared" si="269"/>
        <v>43219</v>
      </c>
      <c r="AH416" s="42">
        <f t="shared" si="270"/>
        <v>129</v>
      </c>
      <c r="AI416" s="45">
        <f t="shared" si="271"/>
        <v>43219</v>
      </c>
      <c r="AJ416" s="30">
        <f t="shared" si="251"/>
        <v>24.516752764707981</v>
      </c>
      <c r="AK416" s="30">
        <f t="shared" si="252"/>
        <v>18.682811183837146</v>
      </c>
      <c r="AL416" s="42"/>
      <c r="AM416" s="42"/>
    </row>
    <row r="417" spans="15:39" x14ac:dyDescent="0.25">
      <c r="O417" s="30">
        <f t="shared" si="266"/>
        <v>43.617644162318854</v>
      </c>
      <c r="P417" s="12">
        <f t="shared" si="267"/>
        <v>-4.1217695615098213</v>
      </c>
      <c r="Q417" s="30">
        <f t="shared" si="253"/>
        <v>-236.16000000000074</v>
      </c>
      <c r="R417" s="47">
        <f t="shared" si="254"/>
        <v>-24.289602482653269</v>
      </c>
      <c r="S417" s="47">
        <f t="shared" si="255"/>
        <v>18.836141375367177</v>
      </c>
      <c r="T417" s="47">
        <f t="shared" si="256"/>
        <v>30.737355297392373</v>
      </c>
      <c r="U417" s="12">
        <f t="shared" si="268"/>
        <v>0.65961092123540432</v>
      </c>
      <c r="V417" s="51">
        <f t="shared" si="257"/>
        <v>0.65961092123540432</v>
      </c>
      <c r="W417" s="47">
        <f t="shared" si="258"/>
        <v>0.65961092123540432</v>
      </c>
      <c r="X417" s="51">
        <f t="shared" si="259"/>
        <v>0.65961092123540432</v>
      </c>
      <c r="Y417" s="51">
        <f t="shared" si="260"/>
        <v>0.66</v>
      </c>
      <c r="Z417" s="47">
        <f t="shared" si="261"/>
        <v>24.289602482653265</v>
      </c>
      <c r="AA417" s="47">
        <f t="shared" si="262"/>
        <v>18.836141375367173</v>
      </c>
      <c r="AB417" s="47">
        <f t="shared" si="263"/>
        <v>30.737355297392369</v>
      </c>
      <c r="AC417" s="51"/>
      <c r="AD417" s="12">
        <f t="shared" si="264"/>
        <v>-0.65961092123540432</v>
      </c>
      <c r="AE417" s="30">
        <f t="shared" si="265"/>
        <v>-37.792921907524835</v>
      </c>
      <c r="AF417" s="43">
        <f t="shared" si="272"/>
        <v>2.2259152411987895</v>
      </c>
      <c r="AG417" s="45">
        <f t="shared" si="269"/>
        <v>43220</v>
      </c>
      <c r="AH417" s="42">
        <f t="shared" si="270"/>
        <v>130</v>
      </c>
      <c r="AI417" s="45">
        <f t="shared" si="271"/>
        <v>43220</v>
      </c>
      <c r="AJ417" s="30">
        <f t="shared" si="251"/>
        <v>24.289602482653265</v>
      </c>
      <c r="AK417" s="30">
        <f t="shared" si="252"/>
        <v>18.836141375367173</v>
      </c>
      <c r="AL417" s="42"/>
      <c r="AM417" s="42"/>
    </row>
    <row r="418" spans="15:39" x14ac:dyDescent="0.25">
      <c r="O418" s="30">
        <f t="shared" si="266"/>
        <v>43.617644162318854</v>
      </c>
      <c r="P418" s="12">
        <f t="shared" si="267"/>
        <v>-4.1280527468170005</v>
      </c>
      <c r="Q418" s="30">
        <f t="shared" si="253"/>
        <v>-236.52000000000069</v>
      </c>
      <c r="R418" s="47">
        <f t="shared" si="254"/>
        <v>-24.061493288683007</v>
      </c>
      <c r="S418" s="47">
        <f t="shared" si="255"/>
        <v>18.988041322366541</v>
      </c>
      <c r="T418" s="47">
        <f t="shared" si="256"/>
        <v>30.651283375109053</v>
      </c>
      <c r="U418" s="12">
        <f t="shared" si="268"/>
        <v>0.66808777944670961</v>
      </c>
      <c r="V418" s="51">
        <f t="shared" si="257"/>
        <v>0.66808777944670961</v>
      </c>
      <c r="W418" s="47">
        <f t="shared" si="258"/>
        <v>0.66808777944670961</v>
      </c>
      <c r="X418" s="51">
        <f t="shared" si="259"/>
        <v>0.66808777944670961</v>
      </c>
      <c r="Y418" s="51">
        <f t="shared" si="260"/>
        <v>0.67</v>
      </c>
      <c r="Z418" s="47">
        <f t="shared" si="261"/>
        <v>24.061493288683003</v>
      </c>
      <c r="AA418" s="47">
        <f t="shared" si="262"/>
        <v>18.988041322366541</v>
      </c>
      <c r="AB418" s="47">
        <f t="shared" si="263"/>
        <v>30.651283375109049</v>
      </c>
      <c r="AC418" s="51"/>
      <c r="AD418" s="12">
        <f t="shared" si="264"/>
        <v>-0.66808777944670961</v>
      </c>
      <c r="AE418" s="30">
        <f t="shared" si="265"/>
        <v>-38.278610106563448</v>
      </c>
      <c r="AF418" s="43">
        <f t="shared" si="272"/>
        <v>2.234392099410095</v>
      </c>
      <c r="AG418" s="45">
        <f t="shared" si="269"/>
        <v>43220</v>
      </c>
      <c r="AH418" s="42">
        <f t="shared" si="270"/>
        <v>130</v>
      </c>
      <c r="AI418" s="45">
        <f t="shared" si="271"/>
        <v>43220</v>
      </c>
      <c r="AJ418" s="30">
        <f t="shared" si="251"/>
        <v>24.061493288683003</v>
      </c>
      <c r="AK418" s="30">
        <f t="shared" si="252"/>
        <v>18.988041322366541</v>
      </c>
      <c r="AL418" s="42"/>
      <c r="AM418" s="42"/>
    </row>
    <row r="419" spans="15:39" x14ac:dyDescent="0.25">
      <c r="O419" s="30">
        <f t="shared" si="266"/>
        <v>43.617644162318854</v>
      </c>
      <c r="P419" s="12">
        <f t="shared" si="267"/>
        <v>-4.1343359321241797</v>
      </c>
      <c r="Q419" s="30">
        <f t="shared" si="253"/>
        <v>-236.88000000000068</v>
      </c>
      <c r="R419" s="47">
        <f t="shared" si="254"/>
        <v>-23.832434188157585</v>
      </c>
      <c r="S419" s="47">
        <f t="shared" si="255"/>
        <v>19.138505028085412</v>
      </c>
      <c r="T419" s="47">
        <f t="shared" si="256"/>
        <v>30.565786331172848</v>
      </c>
      <c r="U419" s="12">
        <f t="shared" si="268"/>
        <v>0.67659458535001926</v>
      </c>
      <c r="V419" s="51">
        <f t="shared" si="257"/>
        <v>0.67659458535001926</v>
      </c>
      <c r="W419" s="47">
        <f t="shared" si="258"/>
        <v>0.67659458535001926</v>
      </c>
      <c r="X419" s="51">
        <f t="shared" si="259"/>
        <v>0.67659458535001926</v>
      </c>
      <c r="Y419" s="51">
        <f t="shared" si="260"/>
        <v>0.68</v>
      </c>
      <c r="Z419" s="47">
        <f t="shared" si="261"/>
        <v>23.832434188157581</v>
      </c>
      <c r="AA419" s="47">
        <f t="shared" si="262"/>
        <v>19.138505028085412</v>
      </c>
      <c r="AB419" s="47">
        <f t="shared" si="263"/>
        <v>30.565786331172848</v>
      </c>
      <c r="AC419" s="51"/>
      <c r="AD419" s="12">
        <f t="shared" si="264"/>
        <v>-0.67659458535001926</v>
      </c>
      <c r="AE419" s="30">
        <f t="shared" si="265"/>
        <v>-38.76601418196006</v>
      </c>
      <c r="AF419" s="43">
        <f t="shared" si="272"/>
        <v>2.2428989053134045</v>
      </c>
      <c r="AG419" s="45">
        <f t="shared" si="269"/>
        <v>43221</v>
      </c>
      <c r="AH419" s="42">
        <f t="shared" si="270"/>
        <v>131</v>
      </c>
      <c r="AI419" s="45">
        <f t="shared" si="271"/>
        <v>43221</v>
      </c>
      <c r="AJ419" s="30">
        <f t="shared" si="251"/>
        <v>23.832434188157581</v>
      </c>
      <c r="AK419" s="30">
        <f t="shared" si="252"/>
        <v>19.138505028085412</v>
      </c>
      <c r="AL419" s="42"/>
      <c r="AM419" s="42"/>
    </row>
    <row r="420" spans="15:39" x14ac:dyDescent="0.25">
      <c r="O420" s="30">
        <f t="shared" si="266"/>
        <v>43.617644162318854</v>
      </c>
      <c r="P420" s="12">
        <f t="shared" si="267"/>
        <v>-4.1406191174313589</v>
      </c>
      <c r="Q420" s="30">
        <f t="shared" si="253"/>
        <v>-237.24000000000066</v>
      </c>
      <c r="R420" s="47">
        <f t="shared" si="254"/>
        <v>-23.602434223938076</v>
      </c>
      <c r="S420" s="47">
        <f t="shared" si="255"/>
        <v>19.287526552474326</v>
      </c>
      <c r="T420" s="47">
        <f t="shared" si="256"/>
        <v>30.480872392497652</v>
      </c>
      <c r="U420" s="12">
        <f t="shared" si="268"/>
        <v>0.68513138711750965</v>
      </c>
      <c r="V420" s="51">
        <f t="shared" si="257"/>
        <v>0.68513138711750965</v>
      </c>
      <c r="W420" s="47">
        <f t="shared" si="258"/>
        <v>0.68513138711750965</v>
      </c>
      <c r="X420" s="51">
        <f t="shared" si="259"/>
        <v>0.68513138711750965</v>
      </c>
      <c r="Y420" s="51">
        <f t="shared" si="260"/>
        <v>0.69000000000000006</v>
      </c>
      <c r="Z420" s="47">
        <f t="shared" si="261"/>
        <v>23.602434223938076</v>
      </c>
      <c r="AA420" s="47">
        <f t="shared" si="262"/>
        <v>19.287526552474326</v>
      </c>
      <c r="AB420" s="47">
        <f t="shared" si="263"/>
        <v>30.480872392497652</v>
      </c>
      <c r="AC420" s="51"/>
      <c r="AD420" s="12">
        <f t="shared" si="264"/>
        <v>-0.68513138711750965</v>
      </c>
      <c r="AE420" s="30">
        <f t="shared" si="265"/>
        <v>-39.255136893777085</v>
      </c>
      <c r="AF420" s="43">
        <f t="shared" si="272"/>
        <v>2.251435707080895</v>
      </c>
      <c r="AG420" s="45">
        <f t="shared" si="269"/>
        <v>43221</v>
      </c>
      <c r="AH420" s="42">
        <f t="shared" si="270"/>
        <v>131</v>
      </c>
      <c r="AI420" s="45">
        <f t="shared" si="271"/>
        <v>43221</v>
      </c>
      <c r="AJ420" s="30">
        <f t="shared" si="251"/>
        <v>23.602434223938076</v>
      </c>
      <c r="AK420" s="30">
        <f t="shared" si="252"/>
        <v>19.287526552474326</v>
      </c>
      <c r="AL420" s="42"/>
      <c r="AM420" s="42"/>
    </row>
    <row r="421" spans="15:39" x14ac:dyDescent="0.25">
      <c r="O421" s="30">
        <f t="shared" si="266"/>
        <v>43.617644162318854</v>
      </c>
      <c r="P421" s="12">
        <f t="shared" si="267"/>
        <v>-4.1469023027385381</v>
      </c>
      <c r="Q421" s="30">
        <f t="shared" si="253"/>
        <v>-237.60000000000065</v>
      </c>
      <c r="R421" s="47">
        <f t="shared" si="254"/>
        <v>-23.371502476029249</v>
      </c>
      <c r="S421" s="47">
        <f t="shared" si="255"/>
        <v>19.435100012418673</v>
      </c>
      <c r="T421" s="47">
        <f t="shared" si="256"/>
        <v>30.396549812104624</v>
      </c>
      <c r="U421" s="12">
        <f t="shared" si="268"/>
        <v>0.69369822766733635</v>
      </c>
      <c r="V421" s="51">
        <f t="shared" si="257"/>
        <v>0.69369822766733635</v>
      </c>
      <c r="W421" s="47">
        <f t="shared" si="258"/>
        <v>0.69369822766733635</v>
      </c>
      <c r="X421" s="51">
        <f t="shared" si="259"/>
        <v>0.69369822766733635</v>
      </c>
      <c r="Y421" s="51">
        <f t="shared" si="260"/>
        <v>0.7</v>
      </c>
      <c r="Z421" s="47">
        <f t="shared" si="261"/>
        <v>23.371502476029249</v>
      </c>
      <c r="AA421" s="47">
        <f t="shared" si="262"/>
        <v>19.435100012418669</v>
      </c>
      <c r="AB421" s="47">
        <f t="shared" si="263"/>
        <v>30.39654981210462</v>
      </c>
      <c r="AC421" s="51"/>
      <c r="AD421" s="12">
        <f t="shared" si="264"/>
        <v>-0.69369822766733635</v>
      </c>
      <c r="AE421" s="30">
        <f t="shared" si="265"/>
        <v>-39.745980701043685</v>
      </c>
      <c r="AF421" s="43">
        <f t="shared" si="272"/>
        <v>2.2600025476307217</v>
      </c>
      <c r="AG421" s="45">
        <f t="shared" si="269"/>
        <v>43222</v>
      </c>
      <c r="AH421" s="42">
        <f t="shared" si="270"/>
        <v>132</v>
      </c>
      <c r="AI421" s="45">
        <f t="shared" si="271"/>
        <v>43222</v>
      </c>
      <c r="AJ421" s="30">
        <f t="shared" si="251"/>
        <v>23.371502476029249</v>
      </c>
      <c r="AK421" s="30">
        <f t="shared" si="252"/>
        <v>19.435100012418669</v>
      </c>
      <c r="AL421" s="42"/>
      <c r="AM421" s="42"/>
    </row>
    <row r="422" spans="15:39" x14ac:dyDescent="0.25">
      <c r="O422" s="30">
        <f t="shared" si="266"/>
        <v>43.617644162318854</v>
      </c>
      <c r="P422" s="12">
        <f t="shared" si="267"/>
        <v>-4.1531854880457173</v>
      </c>
      <c r="Q422" s="30">
        <f t="shared" si="253"/>
        <v>-237.96000000000063</v>
      </c>
      <c r="R422" s="47">
        <f t="shared" si="254"/>
        <v>-23.139648061221088</v>
      </c>
      <c r="S422" s="47">
        <f t="shared" si="255"/>
        <v>19.581219581970927</v>
      </c>
      <c r="T422" s="47">
        <f t="shared" si="256"/>
        <v>30.312826867755746</v>
      </c>
      <c r="U422" s="12">
        <f t="shared" si="268"/>
        <v>0.70229514451631037</v>
      </c>
      <c r="V422" s="51">
        <f t="shared" si="257"/>
        <v>0.70229514451631037</v>
      </c>
      <c r="W422" s="47">
        <f t="shared" si="258"/>
        <v>0.70229514451631037</v>
      </c>
      <c r="X422" s="51">
        <f t="shared" si="259"/>
        <v>0.70229514451631037</v>
      </c>
      <c r="Y422" s="51">
        <f t="shared" si="260"/>
        <v>0.71</v>
      </c>
      <c r="Z422" s="47">
        <f t="shared" si="261"/>
        <v>23.139648061221088</v>
      </c>
      <c r="AA422" s="47">
        <f t="shared" si="262"/>
        <v>19.581219581970927</v>
      </c>
      <c r="AB422" s="47">
        <f t="shared" si="263"/>
        <v>30.312826867755746</v>
      </c>
      <c r="AC422" s="51"/>
      <c r="AD422" s="12">
        <f t="shared" si="264"/>
        <v>-0.70229514451631037</v>
      </c>
      <c r="AE422" s="30">
        <f t="shared" si="265"/>
        <v>-40.238547753314805</v>
      </c>
      <c r="AF422" s="43">
        <f t="shared" si="272"/>
        <v>2.2685994644796956</v>
      </c>
      <c r="AG422" s="45">
        <f t="shared" si="269"/>
        <v>43222</v>
      </c>
      <c r="AH422" s="42">
        <f t="shared" si="270"/>
        <v>132</v>
      </c>
      <c r="AI422" s="45">
        <f t="shared" si="271"/>
        <v>43222</v>
      </c>
      <c r="AJ422" s="30">
        <f t="shared" si="251"/>
        <v>23.139648061221088</v>
      </c>
      <c r="AK422" s="30">
        <f t="shared" si="252"/>
        <v>19.581219581970927</v>
      </c>
      <c r="AL422" s="42"/>
      <c r="AM422" s="42"/>
    </row>
    <row r="423" spans="15:39" x14ac:dyDescent="0.25">
      <c r="O423" s="30">
        <f t="shared" si="266"/>
        <v>43.617644162318854</v>
      </c>
      <c r="P423" s="12">
        <f t="shared" si="267"/>
        <v>-4.1594686733528965</v>
      </c>
      <c r="Q423" s="30">
        <f t="shared" si="253"/>
        <v>-238.32000000000059</v>
      </c>
      <c r="R423" s="47">
        <f t="shared" si="254"/>
        <v>-22.90688013272889</v>
      </c>
      <c r="S423" s="47">
        <f t="shared" si="255"/>
        <v>19.725879492580695</v>
      </c>
      <c r="T423" s="47">
        <f t="shared" si="256"/>
        <v>30.229711860535904</v>
      </c>
      <c r="U423" s="12">
        <f t="shared" si="268"/>
        <v>0.71092216963168164</v>
      </c>
      <c r="V423" s="51">
        <f t="shared" si="257"/>
        <v>0.71092216963168164</v>
      </c>
      <c r="W423" s="47">
        <f t="shared" si="258"/>
        <v>0.71092216963168164</v>
      </c>
      <c r="X423" s="51">
        <f t="shared" si="259"/>
        <v>0.71092216963168164</v>
      </c>
      <c r="Y423" s="51">
        <f t="shared" si="260"/>
        <v>0.72</v>
      </c>
      <c r="Z423" s="47">
        <f t="shared" si="261"/>
        <v>22.90688013272889</v>
      </c>
      <c r="AA423" s="47">
        <f t="shared" si="262"/>
        <v>19.725879492580692</v>
      </c>
      <c r="AB423" s="47">
        <f t="shared" si="263"/>
        <v>30.229711860535904</v>
      </c>
      <c r="AC423" s="51"/>
      <c r="AD423" s="12">
        <f t="shared" si="264"/>
        <v>-0.71092216963168164</v>
      </c>
      <c r="AE423" s="30">
        <f t="shared" si="265"/>
        <v>-40.732839882178943</v>
      </c>
      <c r="AF423" s="43">
        <f t="shared" si="272"/>
        <v>2.2772264895950669</v>
      </c>
      <c r="AG423" s="45">
        <f t="shared" si="269"/>
        <v>43223</v>
      </c>
      <c r="AH423" s="42">
        <f t="shared" si="270"/>
        <v>133</v>
      </c>
      <c r="AI423" s="45">
        <f t="shared" si="271"/>
        <v>43223</v>
      </c>
      <c r="AJ423" s="30">
        <f t="shared" si="251"/>
        <v>22.90688013272889</v>
      </c>
      <c r="AK423" s="30">
        <f t="shared" si="252"/>
        <v>19.725879492580692</v>
      </c>
      <c r="AL423" s="42"/>
      <c r="AM423" s="42"/>
    </row>
    <row r="424" spans="15:39" x14ac:dyDescent="0.25">
      <c r="O424" s="30">
        <f t="shared" si="266"/>
        <v>43.617644162318854</v>
      </c>
      <c r="P424" s="12">
        <f t="shared" si="267"/>
        <v>-4.1657518586600757</v>
      </c>
      <c r="Q424" s="30">
        <f t="shared" si="253"/>
        <v>-238.68000000000058</v>
      </c>
      <c r="R424" s="47">
        <f t="shared" si="254"/>
        <v>-22.673207879831924</v>
      </c>
      <c r="S424" s="47">
        <f t="shared" si="255"/>
        <v>19.869074033322384</v>
      </c>
      <c r="T424" s="47">
        <f t="shared" si="256"/>
        <v>30.147213113382776</v>
      </c>
      <c r="U424" s="12">
        <f t="shared" si="268"/>
        <v>0.71957932928214685</v>
      </c>
      <c r="V424" s="51">
        <f t="shared" si="257"/>
        <v>0.71957932928214685</v>
      </c>
      <c r="W424" s="47">
        <f t="shared" si="258"/>
        <v>0.71957932928214685</v>
      </c>
      <c r="X424" s="51">
        <f t="shared" si="259"/>
        <v>0.71957932928214685</v>
      </c>
      <c r="Y424" s="51">
        <f t="shared" si="260"/>
        <v>0.72</v>
      </c>
      <c r="Z424" s="47">
        <f t="shared" si="261"/>
        <v>22.673207879831924</v>
      </c>
      <c r="AA424" s="47">
        <f t="shared" si="262"/>
        <v>19.869074033322388</v>
      </c>
      <c r="AB424" s="47">
        <f t="shared" si="263"/>
        <v>30.147213113382776</v>
      </c>
      <c r="AC424" s="51"/>
      <c r="AD424" s="12">
        <f t="shared" si="264"/>
        <v>-0.71957932928214685</v>
      </c>
      <c r="AE424" s="30">
        <f t="shared" si="265"/>
        <v>-41.228858592721544</v>
      </c>
      <c r="AF424" s="43">
        <f t="shared" si="272"/>
        <v>2.2858836492455321</v>
      </c>
      <c r="AG424" s="45">
        <f t="shared" si="269"/>
        <v>43223</v>
      </c>
      <c r="AH424" s="42">
        <f t="shared" si="270"/>
        <v>133</v>
      </c>
      <c r="AI424" s="45">
        <f t="shared" si="271"/>
        <v>43223</v>
      </c>
      <c r="AJ424" s="30">
        <f t="shared" si="251"/>
        <v>22.673207879831924</v>
      </c>
      <c r="AK424" s="30">
        <f t="shared" si="252"/>
        <v>19.869074033322388</v>
      </c>
      <c r="AL424" s="42"/>
      <c r="AM424" s="42"/>
    </row>
    <row r="425" spans="15:39" x14ac:dyDescent="0.25">
      <c r="O425" s="30">
        <f t="shared" si="266"/>
        <v>43.617644162318854</v>
      </c>
      <c r="P425" s="12">
        <f t="shared" si="267"/>
        <v>-4.1720350439672549</v>
      </c>
      <c r="Q425" s="30">
        <f t="shared" si="253"/>
        <v>-239.04000000000056</v>
      </c>
      <c r="R425" s="47">
        <f t="shared" si="254"/>
        <v>-22.438640527510604</v>
      </c>
      <c r="S425" s="47">
        <f t="shared" si="255"/>
        <v>20.010797551120731</v>
      </c>
      <c r="T425" s="47">
        <f t="shared" si="256"/>
        <v>30.065338969563953</v>
      </c>
      <c r="U425" s="12">
        <f t="shared" si="268"/>
        <v>0.72826664388821283</v>
      </c>
      <c r="V425" s="51">
        <f t="shared" si="257"/>
        <v>0.72826664388821283</v>
      </c>
      <c r="W425" s="47">
        <f t="shared" si="258"/>
        <v>0.72826664388821283</v>
      </c>
      <c r="X425" s="51">
        <f t="shared" si="259"/>
        <v>0.72826664388821283</v>
      </c>
      <c r="Y425" s="51">
        <f t="shared" si="260"/>
        <v>0.73</v>
      </c>
      <c r="Z425" s="47">
        <f t="shared" si="261"/>
        <v>22.438640527510604</v>
      </c>
      <c r="AA425" s="47">
        <f t="shared" si="262"/>
        <v>20.010797551120731</v>
      </c>
      <c r="AB425" s="47">
        <f t="shared" si="263"/>
        <v>30.065338969563953</v>
      </c>
      <c r="AC425" s="51"/>
      <c r="AD425" s="12">
        <f t="shared" si="264"/>
        <v>-0.72826664388821283</v>
      </c>
      <c r="AE425" s="30">
        <f t="shared" si="265"/>
        <v>-41.726605054951484</v>
      </c>
      <c r="AF425" s="43">
        <f t="shared" si="272"/>
        <v>2.2945709638515979</v>
      </c>
      <c r="AG425" s="45">
        <f t="shared" si="269"/>
        <v>43224</v>
      </c>
      <c r="AH425" s="42">
        <f t="shared" si="270"/>
        <v>134</v>
      </c>
      <c r="AI425" s="45">
        <f t="shared" si="271"/>
        <v>43224</v>
      </c>
      <c r="AJ425" s="30">
        <f t="shared" si="251"/>
        <v>22.438640527510604</v>
      </c>
      <c r="AK425" s="30">
        <f t="shared" si="252"/>
        <v>20.010797551120731</v>
      </c>
      <c r="AL425" s="42"/>
      <c r="AM425" s="42"/>
    </row>
    <row r="426" spans="15:39" x14ac:dyDescent="0.25">
      <c r="O426" s="30">
        <f t="shared" si="266"/>
        <v>43.617644162318854</v>
      </c>
      <c r="P426" s="12">
        <f t="shared" si="267"/>
        <v>-4.1783182292744341</v>
      </c>
      <c r="Q426" s="30">
        <f t="shared" si="253"/>
        <v>-239.40000000000052</v>
      </c>
      <c r="R426" s="47">
        <f t="shared" si="254"/>
        <v>-22.203187336082365</v>
      </c>
      <c r="S426" s="47">
        <f t="shared" si="255"/>
        <v>20.15104445097392</v>
      </c>
      <c r="T426" s="47">
        <f t="shared" si="256"/>
        <v>29.984097791100787</v>
      </c>
      <c r="U426" s="12">
        <f t="shared" si="268"/>
        <v>0.73698412787203971</v>
      </c>
      <c r="V426" s="51">
        <f t="shared" si="257"/>
        <v>0.73698412787203971</v>
      </c>
      <c r="W426" s="47">
        <f t="shared" si="258"/>
        <v>0.73698412787203971</v>
      </c>
      <c r="X426" s="51">
        <f t="shared" si="259"/>
        <v>0.73698412787203971</v>
      </c>
      <c r="Y426" s="51">
        <f t="shared" si="260"/>
        <v>0.74</v>
      </c>
      <c r="Z426" s="47">
        <f t="shared" si="261"/>
        <v>22.203187336082369</v>
      </c>
      <c r="AA426" s="47">
        <f t="shared" si="262"/>
        <v>20.151044450973917</v>
      </c>
      <c r="AB426" s="47">
        <f t="shared" si="263"/>
        <v>29.984097791100787</v>
      </c>
      <c r="AC426" s="51"/>
      <c r="AD426" s="12">
        <f t="shared" si="264"/>
        <v>-0.73698412787203971</v>
      </c>
      <c r="AE426" s="30">
        <f t="shared" si="265"/>
        <v>-42.226080095197659</v>
      </c>
      <c r="AF426" s="43">
        <f t="shared" si="272"/>
        <v>2.303288447835425</v>
      </c>
      <c r="AG426" s="45">
        <f t="shared" si="269"/>
        <v>43224</v>
      </c>
      <c r="AH426" s="42">
        <f t="shared" si="270"/>
        <v>134</v>
      </c>
      <c r="AI426" s="45">
        <f t="shared" si="271"/>
        <v>43224</v>
      </c>
      <c r="AJ426" s="30">
        <f t="shared" si="251"/>
        <v>22.203187336082369</v>
      </c>
      <c r="AK426" s="30">
        <f t="shared" si="252"/>
        <v>20.151044450973917</v>
      </c>
      <c r="AL426" s="42"/>
      <c r="AM426" s="42"/>
    </row>
    <row r="427" spans="15:39" x14ac:dyDescent="0.25">
      <c r="O427" s="30">
        <f t="shared" si="266"/>
        <v>43.617644162318854</v>
      </c>
      <c r="P427" s="12">
        <f t="shared" si="267"/>
        <v>-4.1846014145816133</v>
      </c>
      <c r="Q427" s="30">
        <f t="shared" si="253"/>
        <v>-239.7600000000005</v>
      </c>
      <c r="R427" s="47">
        <f t="shared" si="254"/>
        <v>-21.966857600836047</v>
      </c>
      <c r="S427" s="47">
        <f t="shared" si="255"/>
        <v>20.289809196174481</v>
      </c>
      <c r="T427" s="47">
        <f t="shared" si="256"/>
        <v>29.90349795713831</v>
      </c>
      <c r="U427" s="12">
        <f t="shared" si="268"/>
        <v>0.74573178950691121</v>
      </c>
      <c r="V427" s="51">
        <f t="shared" si="257"/>
        <v>0.74573178950691121</v>
      </c>
      <c r="W427" s="47">
        <f t="shared" si="258"/>
        <v>0.74573178950691121</v>
      </c>
      <c r="X427" s="51">
        <f t="shared" si="259"/>
        <v>0.74573178950691121</v>
      </c>
      <c r="Y427" s="51">
        <f t="shared" si="260"/>
        <v>0.75</v>
      </c>
      <c r="Z427" s="47">
        <f t="shared" si="261"/>
        <v>21.966857600836047</v>
      </c>
      <c r="AA427" s="47">
        <f t="shared" si="262"/>
        <v>20.289809196174485</v>
      </c>
      <c r="AB427" s="47">
        <f t="shared" si="263"/>
        <v>29.90349795713831</v>
      </c>
      <c r="AC427" s="51"/>
      <c r="AD427" s="12">
        <f t="shared" si="264"/>
        <v>-0.74573178950691121</v>
      </c>
      <c r="AE427" s="30">
        <f t="shared" si="265"/>
        <v>-42.727284187484301</v>
      </c>
      <c r="AF427" s="43">
        <f t="shared" si="272"/>
        <v>2.3120361094702964</v>
      </c>
      <c r="AG427" s="45">
        <f t="shared" si="269"/>
        <v>43225</v>
      </c>
      <c r="AH427" s="42">
        <f t="shared" si="270"/>
        <v>135</v>
      </c>
      <c r="AI427" s="45">
        <f t="shared" si="271"/>
        <v>43225</v>
      </c>
      <c r="AJ427" s="30">
        <f t="shared" si="251"/>
        <v>21.966857600836047</v>
      </c>
      <c r="AK427" s="30">
        <f t="shared" si="252"/>
        <v>20.289809196174485</v>
      </c>
      <c r="AL427" s="42"/>
      <c r="AM427" s="42"/>
    </row>
    <row r="428" spans="15:39" x14ac:dyDescent="0.25">
      <c r="O428" s="30">
        <f t="shared" si="266"/>
        <v>43.617644162318854</v>
      </c>
      <c r="P428" s="12">
        <f t="shared" si="267"/>
        <v>-4.1908845998887925</v>
      </c>
      <c r="Q428" s="30">
        <f t="shared" si="253"/>
        <v>-240.12000000000049</v>
      </c>
      <c r="R428" s="47">
        <f t="shared" si="254"/>
        <v>-21.729660651664933</v>
      </c>
      <c r="S428" s="47">
        <f t="shared" si="255"/>
        <v>20.427086308527869</v>
      </c>
      <c r="T428" s="47">
        <f t="shared" si="256"/>
        <v>29.823547862260821</v>
      </c>
      <c r="U428" s="12">
        <f t="shared" si="268"/>
        <v>0.75450963076647148</v>
      </c>
      <c r="V428" s="51">
        <f t="shared" si="257"/>
        <v>0.75450963076647148</v>
      </c>
      <c r="W428" s="47">
        <f t="shared" si="258"/>
        <v>0.75450963076647148</v>
      </c>
      <c r="X428" s="51">
        <f t="shared" si="259"/>
        <v>0.75450963076647148</v>
      </c>
      <c r="Y428" s="51">
        <f t="shared" si="260"/>
        <v>0.76</v>
      </c>
      <c r="Z428" s="47">
        <f t="shared" si="261"/>
        <v>21.729660651664933</v>
      </c>
      <c r="AA428" s="47">
        <f t="shared" si="262"/>
        <v>20.427086308527869</v>
      </c>
      <c r="AB428" s="47">
        <f t="shared" si="263"/>
        <v>29.823547862260821</v>
      </c>
      <c r="AC428" s="51"/>
      <c r="AD428" s="12">
        <f t="shared" si="264"/>
        <v>-0.75450963076647148</v>
      </c>
      <c r="AE428" s="30">
        <f t="shared" si="265"/>
        <v>-43.230217444892908</v>
      </c>
      <c r="AF428" s="43">
        <f t="shared" si="272"/>
        <v>2.3208139507298569</v>
      </c>
      <c r="AG428" s="45">
        <f t="shared" si="269"/>
        <v>43225</v>
      </c>
      <c r="AH428" s="42">
        <f t="shared" si="270"/>
        <v>135</v>
      </c>
      <c r="AI428" s="45">
        <f t="shared" si="271"/>
        <v>43225</v>
      </c>
      <c r="AJ428" s="30">
        <f t="shared" si="251"/>
        <v>21.729660651664933</v>
      </c>
      <c r="AK428" s="30">
        <f t="shared" si="252"/>
        <v>20.427086308527869</v>
      </c>
      <c r="AL428" s="42"/>
      <c r="AM428" s="42"/>
    </row>
    <row r="429" spans="15:39" x14ac:dyDescent="0.25">
      <c r="O429" s="30">
        <f t="shared" si="266"/>
        <v>43.617644162318854</v>
      </c>
      <c r="P429" s="12">
        <f t="shared" si="267"/>
        <v>-4.1971677851959717</v>
      </c>
      <c r="Q429" s="30">
        <f t="shared" si="253"/>
        <v>-240.48000000000047</v>
      </c>
      <c r="R429" s="47">
        <f t="shared" si="254"/>
        <v>-21.491605852698427</v>
      </c>
      <c r="S429" s="47">
        <f t="shared" si="255"/>
        <v>20.562870368568767</v>
      </c>
      <c r="T429" s="47">
        <f t="shared" si="256"/>
        <v>29.744255914752763</v>
      </c>
      <c r="U429" s="12">
        <f t="shared" si="268"/>
        <v>0.76331764717388506</v>
      </c>
      <c r="V429" s="51">
        <f t="shared" si="257"/>
        <v>0.76331764717388506</v>
      </c>
      <c r="W429" s="47">
        <f t="shared" si="258"/>
        <v>0.76331764717388506</v>
      </c>
      <c r="X429" s="51">
        <f t="shared" si="259"/>
        <v>0.76331764717388506</v>
      </c>
      <c r="Y429" s="51">
        <f t="shared" si="260"/>
        <v>0.77</v>
      </c>
      <c r="Z429" s="47">
        <f t="shared" si="261"/>
        <v>21.491605852698427</v>
      </c>
      <c r="AA429" s="47">
        <f t="shared" si="262"/>
        <v>20.562870368568767</v>
      </c>
      <c r="AB429" s="47">
        <f t="shared" si="263"/>
        <v>29.744255914752763</v>
      </c>
      <c r="AC429" s="51"/>
      <c r="AD429" s="12">
        <f t="shared" si="264"/>
        <v>-0.76331764717388506</v>
      </c>
      <c r="AE429" s="30">
        <f t="shared" si="265"/>
        <v>-43.734879610919684</v>
      </c>
      <c r="AF429" s="43">
        <f t="shared" si="272"/>
        <v>2.3296219671372702</v>
      </c>
      <c r="AG429" s="45">
        <f t="shared" si="269"/>
        <v>43226</v>
      </c>
      <c r="AH429" s="42">
        <f t="shared" si="270"/>
        <v>136</v>
      </c>
      <c r="AI429" s="45">
        <f t="shared" si="271"/>
        <v>43226</v>
      </c>
      <c r="AJ429" s="30">
        <f t="shared" si="251"/>
        <v>21.491605852698427</v>
      </c>
      <c r="AK429" s="30">
        <f t="shared" si="252"/>
        <v>20.562870368568767</v>
      </c>
      <c r="AL429" s="42"/>
      <c r="AM429" s="42"/>
    </row>
    <row r="430" spans="15:39" x14ac:dyDescent="0.25">
      <c r="O430" s="30">
        <f t="shared" si="266"/>
        <v>43.617644162318854</v>
      </c>
      <c r="P430" s="12">
        <f t="shared" si="267"/>
        <v>-4.2034509705031509</v>
      </c>
      <c r="Q430" s="30">
        <f t="shared" si="253"/>
        <v>-240.84000000000043</v>
      </c>
      <c r="R430" s="47">
        <f t="shared" si="254"/>
        <v>-21.252702601932384</v>
      </c>
      <c r="S430" s="47">
        <f t="shared" si="255"/>
        <v>20.697156015774965</v>
      </c>
      <c r="T430" s="47">
        <f t="shared" si="256"/>
        <v>29.665630534804301</v>
      </c>
      <c r="U430" s="12">
        <f t="shared" si="268"/>
        <v>0.77215582765107127</v>
      </c>
      <c r="V430" s="51">
        <f t="shared" si="257"/>
        <v>0.77215582765107127</v>
      </c>
      <c r="W430" s="47">
        <f t="shared" si="258"/>
        <v>0.77215582765107127</v>
      </c>
      <c r="X430" s="51">
        <f t="shared" si="259"/>
        <v>0.77215582765107127</v>
      </c>
      <c r="Y430" s="51">
        <f t="shared" si="260"/>
        <v>0.78</v>
      </c>
      <c r="Z430" s="47">
        <f t="shared" si="261"/>
        <v>21.252702601932384</v>
      </c>
      <c r="AA430" s="47">
        <f t="shared" si="262"/>
        <v>20.697156015774965</v>
      </c>
      <c r="AB430" s="47">
        <f t="shared" si="263"/>
        <v>29.665630534804301</v>
      </c>
      <c r="AC430" s="51"/>
      <c r="AD430" s="12">
        <f t="shared" si="264"/>
        <v>-0.77215582765107127</v>
      </c>
      <c r="AE430" s="30">
        <f t="shared" si="265"/>
        <v>-44.241270050837372</v>
      </c>
      <c r="AF430" s="43">
        <f t="shared" si="272"/>
        <v>2.3384601476144566</v>
      </c>
      <c r="AG430" s="45">
        <f t="shared" si="269"/>
        <v>43226</v>
      </c>
      <c r="AH430" s="42">
        <f t="shared" si="270"/>
        <v>136</v>
      </c>
      <c r="AI430" s="45">
        <f t="shared" si="271"/>
        <v>43226</v>
      </c>
      <c r="AJ430" s="30">
        <f t="shared" si="251"/>
        <v>21.252702601932384</v>
      </c>
      <c r="AK430" s="30">
        <f t="shared" si="252"/>
        <v>20.697156015774965</v>
      </c>
      <c r="AL430" s="42"/>
      <c r="AM430" s="42"/>
    </row>
    <row r="431" spans="15:39" x14ac:dyDescent="0.25">
      <c r="O431" s="30">
        <f t="shared" si="266"/>
        <v>43.617644162318854</v>
      </c>
      <c r="P431" s="12">
        <f t="shared" si="267"/>
        <v>-4.2097341558103301</v>
      </c>
      <c r="Q431" s="30">
        <f t="shared" si="253"/>
        <v>-241.20000000000041</v>
      </c>
      <c r="R431" s="47">
        <f t="shared" si="254"/>
        <v>-21.012960330858068</v>
      </c>
      <c r="S431" s="47">
        <f t="shared" si="255"/>
        <v>20.829937948779047</v>
      </c>
      <c r="T431" s="47">
        <f t="shared" si="256"/>
        <v>29.587680152661516</v>
      </c>
      <c r="U431" s="12">
        <f t="shared" si="268"/>
        <v>0.78102415436818828</v>
      </c>
      <c r="V431" s="51">
        <f t="shared" si="257"/>
        <v>0.78102415436818828</v>
      </c>
      <c r="W431" s="47">
        <f t="shared" si="258"/>
        <v>0.78102415436818828</v>
      </c>
      <c r="X431" s="51">
        <f t="shared" si="259"/>
        <v>0.78102415436818828</v>
      </c>
      <c r="Y431" s="51">
        <f t="shared" si="260"/>
        <v>0.79</v>
      </c>
      <c r="Z431" s="47">
        <f t="shared" si="261"/>
        <v>21.012960330858068</v>
      </c>
      <c r="AA431" s="47">
        <f t="shared" si="262"/>
        <v>20.829937948779044</v>
      </c>
      <c r="AB431" s="47">
        <f t="shared" si="263"/>
        <v>29.587680152661516</v>
      </c>
      <c r="AC431" s="51"/>
      <c r="AD431" s="12">
        <f t="shared" si="264"/>
        <v>-0.78102415436818828</v>
      </c>
      <c r="AE431" s="30">
        <f t="shared" si="265"/>
        <v>-44.749387743071289</v>
      </c>
      <c r="AF431" s="43">
        <f t="shared" si="272"/>
        <v>2.3473284743315737</v>
      </c>
      <c r="AG431" s="45">
        <f t="shared" si="269"/>
        <v>43227</v>
      </c>
      <c r="AH431" s="42">
        <f t="shared" si="270"/>
        <v>137</v>
      </c>
      <c r="AI431" s="45">
        <f t="shared" si="271"/>
        <v>43227</v>
      </c>
      <c r="AJ431" s="30">
        <f t="shared" si="251"/>
        <v>21.012960330858068</v>
      </c>
      <c r="AK431" s="30">
        <f t="shared" si="252"/>
        <v>20.829937948779044</v>
      </c>
      <c r="AL431" s="42"/>
      <c r="AM431" s="42"/>
    </row>
    <row r="432" spans="15:39" x14ac:dyDescent="0.25">
      <c r="O432" s="30">
        <f t="shared" si="266"/>
        <v>43.617644162318854</v>
      </c>
      <c r="P432" s="12">
        <f t="shared" si="267"/>
        <v>-4.2160173411175093</v>
      </c>
      <c r="Q432" s="30">
        <f t="shared" si="253"/>
        <v>-241.5600000000004</v>
      </c>
      <c r="R432" s="47">
        <f t="shared" si="254"/>
        <v>-20.772388504089843</v>
      </c>
      <c r="S432" s="47">
        <f t="shared" si="255"/>
        <v>20.961210925577667</v>
      </c>
      <c r="T432" s="47">
        <f t="shared" si="256"/>
        <v>29.510413206720784</v>
      </c>
      <c r="U432" s="12">
        <f t="shared" si="268"/>
        <v>0.78992260259352909</v>
      </c>
      <c r="V432" s="51">
        <f t="shared" si="257"/>
        <v>0.78992260259352909</v>
      </c>
      <c r="W432" s="47">
        <f t="shared" si="258"/>
        <v>0.78992260259352909</v>
      </c>
      <c r="X432" s="51">
        <f t="shared" si="259"/>
        <v>0.78992260259352909</v>
      </c>
      <c r="Y432" s="51">
        <f t="shared" si="260"/>
        <v>0.79</v>
      </c>
      <c r="Z432" s="47">
        <f t="shared" si="261"/>
        <v>20.772388504089843</v>
      </c>
      <c r="AA432" s="47">
        <f t="shared" si="262"/>
        <v>20.961210925577667</v>
      </c>
      <c r="AB432" s="47">
        <f t="shared" si="263"/>
        <v>29.510413206720784</v>
      </c>
      <c r="AC432" s="51"/>
      <c r="AD432" s="12">
        <f t="shared" si="264"/>
        <v>-0.78992260259352909</v>
      </c>
      <c r="AE432" s="30">
        <f t="shared" si="265"/>
        <v>-45.259231270598988</v>
      </c>
      <c r="AF432" s="43">
        <f t="shared" si="272"/>
        <v>2.3562269225569143</v>
      </c>
      <c r="AG432" s="45">
        <f t="shared" si="269"/>
        <v>43227</v>
      </c>
      <c r="AH432" s="42">
        <f t="shared" si="270"/>
        <v>137</v>
      </c>
      <c r="AI432" s="45">
        <f t="shared" si="271"/>
        <v>43227</v>
      </c>
      <c r="AJ432" s="30">
        <f t="shared" si="251"/>
        <v>20.772388504089843</v>
      </c>
      <c r="AK432" s="30">
        <f t="shared" si="252"/>
        <v>20.961210925577667</v>
      </c>
      <c r="AL432" s="42"/>
      <c r="AM432" s="42"/>
    </row>
    <row r="433" spans="15:39" x14ac:dyDescent="0.25">
      <c r="O433" s="30">
        <f t="shared" si="266"/>
        <v>43.617644162318854</v>
      </c>
      <c r="P433" s="12">
        <f t="shared" si="267"/>
        <v>-4.2223005264246884</v>
      </c>
      <c r="Q433" s="30">
        <f t="shared" si="253"/>
        <v>-241.92000000000036</v>
      </c>
      <c r="R433" s="47">
        <f t="shared" si="254"/>
        <v>-20.530996618991505</v>
      </c>
      <c r="S433" s="47">
        <f t="shared" si="255"/>
        <v>21.090969763738471</v>
      </c>
      <c r="T433" s="47">
        <f t="shared" si="256"/>
        <v>29.433838141567112</v>
      </c>
      <c r="U433" s="12">
        <f t="shared" si="268"/>
        <v>0.79885114054401196</v>
      </c>
      <c r="V433" s="51">
        <f t="shared" si="257"/>
        <v>0.79885114054401196</v>
      </c>
      <c r="W433" s="47">
        <f t="shared" si="258"/>
        <v>0.79885114054401196</v>
      </c>
      <c r="X433" s="51">
        <f t="shared" si="259"/>
        <v>0.79885114054401196</v>
      </c>
      <c r="Y433" s="51">
        <f t="shared" si="260"/>
        <v>0.8</v>
      </c>
      <c r="Z433" s="47">
        <f t="shared" si="261"/>
        <v>20.530996618991505</v>
      </c>
      <c r="AA433" s="47">
        <f t="shared" si="262"/>
        <v>21.090969763738467</v>
      </c>
      <c r="AB433" s="47">
        <f t="shared" si="263"/>
        <v>29.433838141567112</v>
      </c>
      <c r="AC433" s="51"/>
      <c r="AD433" s="12">
        <f t="shared" si="264"/>
        <v>-0.79885114054401196</v>
      </c>
      <c r="AE433" s="30">
        <f t="shared" si="265"/>
        <v>-45.770798812384051</v>
      </c>
      <c r="AF433" s="43">
        <f t="shared" si="272"/>
        <v>2.3651554605073972</v>
      </c>
      <c r="AG433" s="45">
        <f t="shared" si="269"/>
        <v>43228</v>
      </c>
      <c r="AH433" s="42">
        <f t="shared" si="270"/>
        <v>138</v>
      </c>
      <c r="AI433" s="45">
        <f t="shared" si="271"/>
        <v>43228</v>
      </c>
      <c r="AJ433" s="30">
        <f t="shared" si="251"/>
        <v>20.530996618991505</v>
      </c>
      <c r="AK433" s="30">
        <f t="shared" si="252"/>
        <v>21.090969763738467</v>
      </c>
      <c r="AL433" s="42"/>
      <c r="AM433" s="42"/>
    </row>
    <row r="434" spans="15:39" x14ac:dyDescent="0.25">
      <c r="O434" s="30">
        <f t="shared" si="266"/>
        <v>43.617644162318854</v>
      </c>
      <c r="P434" s="12">
        <f t="shared" si="267"/>
        <v>-4.2285837117318676</v>
      </c>
      <c r="Q434" s="30">
        <f t="shared" si="253"/>
        <v>-242.28000000000034</v>
      </c>
      <c r="R434" s="47">
        <f t="shared" si="254"/>
        <v>-20.288794205301343</v>
      </c>
      <c r="S434" s="47">
        <f t="shared" si="255"/>
        <v>21.219209340604706</v>
      </c>
      <c r="T434" s="47">
        <f t="shared" si="256"/>
        <v>29.357963405956404</v>
      </c>
      <c r="U434" s="12">
        <f t="shared" si="268"/>
        <v>0.80780972923645034</v>
      </c>
      <c r="V434" s="51">
        <f t="shared" si="257"/>
        <v>0.80780972923645034</v>
      </c>
      <c r="W434" s="47">
        <f t="shared" si="258"/>
        <v>0.80780972923645034</v>
      </c>
      <c r="X434" s="51">
        <f t="shared" si="259"/>
        <v>0.80780972923645034</v>
      </c>
      <c r="Y434" s="51">
        <f t="shared" si="260"/>
        <v>0.81</v>
      </c>
      <c r="Z434" s="47">
        <f t="shared" si="261"/>
        <v>20.288794205301343</v>
      </c>
      <c r="AA434" s="47">
        <f t="shared" si="262"/>
        <v>21.219209340604706</v>
      </c>
      <c r="AB434" s="47">
        <f t="shared" si="263"/>
        <v>29.357963405956404</v>
      </c>
      <c r="AC434" s="51"/>
      <c r="AD434" s="12">
        <f t="shared" si="264"/>
        <v>-0.80780972923645034</v>
      </c>
      <c r="AE434" s="30">
        <f t="shared" si="265"/>
        <v>-46.284088134854393</v>
      </c>
      <c r="AF434" s="43">
        <f t="shared" si="272"/>
        <v>2.3741140491998358</v>
      </c>
      <c r="AG434" s="45">
        <f t="shared" si="269"/>
        <v>43228</v>
      </c>
      <c r="AH434" s="42">
        <f t="shared" si="270"/>
        <v>138</v>
      </c>
      <c r="AI434" s="45">
        <f t="shared" si="271"/>
        <v>43228</v>
      </c>
      <c r="AJ434" s="30">
        <f t="shared" si="251"/>
        <v>20.288794205301343</v>
      </c>
      <c r="AK434" s="30">
        <f t="shared" si="252"/>
        <v>21.219209340604706</v>
      </c>
      <c r="AL434" s="42"/>
      <c r="AM434" s="42"/>
    </row>
    <row r="435" spans="15:39" x14ac:dyDescent="0.25">
      <c r="O435" s="30">
        <f t="shared" si="266"/>
        <v>43.617644162318854</v>
      </c>
      <c r="P435" s="12">
        <f t="shared" si="267"/>
        <v>-4.2348668970390468</v>
      </c>
      <c r="Q435" s="30">
        <f t="shared" si="253"/>
        <v>-242.64000000000033</v>
      </c>
      <c r="R435" s="47">
        <f t="shared" si="254"/>
        <v>-20.045790824755937</v>
      </c>
      <c r="S435" s="47">
        <f t="shared" si="255"/>
        <v>21.345924593497465</v>
      </c>
      <c r="T435" s="47">
        <f t="shared" si="256"/>
        <v>29.282797450741437</v>
      </c>
      <c r="U435" s="12">
        <f t="shared" si="268"/>
        <v>0.81679832233979077</v>
      </c>
      <c r="V435" s="51">
        <f t="shared" si="257"/>
        <v>0.81679832233979077</v>
      </c>
      <c r="W435" s="47">
        <f t="shared" si="258"/>
        <v>0.81679832233979077</v>
      </c>
      <c r="X435" s="51">
        <f t="shared" si="259"/>
        <v>0.81679832233979077</v>
      </c>
      <c r="Y435" s="51">
        <f t="shared" si="260"/>
        <v>0.82000000000000006</v>
      </c>
      <c r="Z435" s="47">
        <f t="shared" si="261"/>
        <v>20.04579082475594</v>
      </c>
      <c r="AA435" s="47">
        <f t="shared" si="262"/>
        <v>21.345924593497465</v>
      </c>
      <c r="AB435" s="47">
        <f t="shared" si="263"/>
        <v>29.282797450741437</v>
      </c>
      <c r="AC435" s="51"/>
      <c r="AD435" s="12">
        <f t="shared" si="264"/>
        <v>-0.81679832233979077</v>
      </c>
      <c r="AE435" s="30">
        <f t="shared" si="265"/>
        <v>-46.799096583436196</v>
      </c>
      <c r="AF435" s="43">
        <f t="shared" si="272"/>
        <v>2.383102642303176</v>
      </c>
      <c r="AG435" s="45">
        <f t="shared" si="269"/>
        <v>43229</v>
      </c>
      <c r="AH435" s="42">
        <f t="shared" si="270"/>
        <v>139</v>
      </c>
      <c r="AI435" s="45">
        <f t="shared" si="271"/>
        <v>43229</v>
      </c>
      <c r="AJ435" s="30">
        <f t="shared" si="251"/>
        <v>20.04579082475594</v>
      </c>
      <c r="AK435" s="30">
        <f t="shared" si="252"/>
        <v>21.345924593497465</v>
      </c>
      <c r="AL435" s="42"/>
      <c r="AM435" s="42"/>
    </row>
    <row r="436" spans="15:39" x14ac:dyDescent="0.25">
      <c r="O436" s="30">
        <f t="shared" si="266"/>
        <v>43.617644162318854</v>
      </c>
      <c r="P436" s="12">
        <f t="shared" si="267"/>
        <v>-4.241150082346226</v>
      </c>
      <c r="Q436" s="30">
        <f t="shared" si="253"/>
        <v>-243.00000000000028</v>
      </c>
      <c r="R436" s="47">
        <f t="shared" si="254"/>
        <v>-19.801996070712661</v>
      </c>
      <c r="S436" s="47">
        <f t="shared" si="255"/>
        <v>21.471110519915534</v>
      </c>
      <c r="T436" s="47">
        <f t="shared" si="256"/>
        <v>29.208348726741594</v>
      </c>
      <c r="U436" s="12">
        <f t="shared" si="268"/>
        <v>0.82581686602851778</v>
      </c>
      <c r="V436" s="51">
        <f t="shared" si="257"/>
        <v>0.82581686602851778</v>
      </c>
      <c r="W436" s="47">
        <f t="shared" si="258"/>
        <v>0.82581686602851778</v>
      </c>
      <c r="X436" s="51">
        <f t="shared" si="259"/>
        <v>0.82581686602851778</v>
      </c>
      <c r="Y436" s="51">
        <f t="shared" si="260"/>
        <v>0.83</v>
      </c>
      <c r="Z436" s="47">
        <f t="shared" si="261"/>
        <v>19.801996070712661</v>
      </c>
      <c r="AA436" s="47">
        <f t="shared" si="262"/>
        <v>21.471110519915534</v>
      </c>
      <c r="AB436" s="47">
        <f t="shared" si="263"/>
        <v>29.208348726741594</v>
      </c>
      <c r="AC436" s="51"/>
      <c r="AD436" s="12">
        <f t="shared" si="264"/>
        <v>-0.82581686602851778</v>
      </c>
      <c r="AE436" s="30">
        <f t="shared" si="265"/>
        <v>-47.315821074154599</v>
      </c>
      <c r="AF436" s="43">
        <f t="shared" si="272"/>
        <v>2.3921211859919032</v>
      </c>
      <c r="AG436" s="45">
        <f t="shared" si="269"/>
        <v>43229</v>
      </c>
      <c r="AH436" s="42">
        <f t="shared" si="270"/>
        <v>139</v>
      </c>
      <c r="AI436" s="45">
        <f t="shared" si="271"/>
        <v>43229</v>
      </c>
      <c r="AJ436" s="30">
        <f t="shared" si="251"/>
        <v>19.801996070712661</v>
      </c>
      <c r="AK436" s="30">
        <f t="shared" si="252"/>
        <v>21.471110519915534</v>
      </c>
      <c r="AL436" s="42"/>
      <c r="AM436" s="42"/>
    </row>
    <row r="437" spans="15:39" x14ac:dyDescent="0.25">
      <c r="O437" s="30">
        <f t="shared" si="266"/>
        <v>43.617644162318854</v>
      </c>
      <c r="P437" s="12">
        <f t="shared" si="267"/>
        <v>-4.2474332676534052</v>
      </c>
      <c r="Q437" s="30">
        <f t="shared" si="253"/>
        <v>-243.3600000000003</v>
      </c>
      <c r="R437" s="47">
        <f t="shared" si="254"/>
        <v>-19.557419567770964</v>
      </c>
      <c r="S437" s="47">
        <f t="shared" si="255"/>
        <v>21.594762177732889</v>
      </c>
      <c r="T437" s="47">
        <f t="shared" si="256"/>
        <v>29.134625682556376</v>
      </c>
      <c r="U437" s="12">
        <f t="shared" si="268"/>
        <v>0.83486529883742866</v>
      </c>
      <c r="V437" s="51">
        <f t="shared" si="257"/>
        <v>0.83486529883742866</v>
      </c>
      <c r="W437" s="47">
        <f t="shared" si="258"/>
        <v>0.83486529883742866</v>
      </c>
      <c r="X437" s="51">
        <f t="shared" si="259"/>
        <v>0.83486529883742866</v>
      </c>
      <c r="Y437" s="51">
        <f t="shared" si="260"/>
        <v>0.84</v>
      </c>
      <c r="Z437" s="47">
        <f t="shared" si="261"/>
        <v>19.557419567770964</v>
      </c>
      <c r="AA437" s="47">
        <f t="shared" si="262"/>
        <v>21.594762177732893</v>
      </c>
      <c r="AB437" s="47">
        <f t="shared" si="263"/>
        <v>29.134625682556379</v>
      </c>
      <c r="AC437" s="51"/>
      <c r="AD437" s="12">
        <f t="shared" si="264"/>
        <v>-0.83486529883742866</v>
      </c>
      <c r="AE437" s="30">
        <f t="shared" si="265"/>
        <v>-47.834258085312896</v>
      </c>
      <c r="AF437" s="43">
        <f t="shared" si="272"/>
        <v>2.401169618800814</v>
      </c>
      <c r="AG437" s="45">
        <f t="shared" si="269"/>
        <v>43230</v>
      </c>
      <c r="AH437" s="42">
        <f t="shared" si="270"/>
        <v>140</v>
      </c>
      <c r="AI437" s="45">
        <f t="shared" si="271"/>
        <v>43230</v>
      </c>
      <c r="AJ437" s="30">
        <f t="shared" si="251"/>
        <v>19.557419567770964</v>
      </c>
      <c r="AK437" s="30">
        <f t="shared" si="252"/>
        <v>21.594762177732893</v>
      </c>
      <c r="AL437" s="42"/>
      <c r="AM437" s="42"/>
    </row>
    <row r="438" spans="15:39" x14ac:dyDescent="0.25">
      <c r="O438" s="30">
        <f t="shared" si="266"/>
        <v>43.617644162318854</v>
      </c>
      <c r="P438" s="12">
        <f t="shared" si="267"/>
        <v>-4.2537164529605844</v>
      </c>
      <c r="Q438" s="30">
        <f t="shared" si="253"/>
        <v>-243.72000000000025</v>
      </c>
      <c r="R438" s="47">
        <f t="shared" si="254"/>
        <v>-19.312070971392394</v>
      </c>
      <c r="S438" s="47">
        <f t="shared" si="255"/>
        <v>21.716874685393805</v>
      </c>
      <c r="T438" s="47">
        <f t="shared" si="256"/>
        <v>29.061636762322852</v>
      </c>
      <c r="U438" s="12">
        <f t="shared" si="268"/>
        <v>0.84394355151798672</v>
      </c>
      <c r="V438" s="51">
        <f t="shared" si="257"/>
        <v>0.84394355151798672</v>
      </c>
      <c r="W438" s="47">
        <f t="shared" si="258"/>
        <v>0.84394355151798672</v>
      </c>
      <c r="X438" s="51">
        <f t="shared" si="259"/>
        <v>0.84394355151798672</v>
      </c>
      <c r="Y438" s="51">
        <f t="shared" si="260"/>
        <v>0.85</v>
      </c>
      <c r="Z438" s="47">
        <f t="shared" si="261"/>
        <v>19.312070971392394</v>
      </c>
      <c r="AA438" s="47">
        <f t="shared" si="262"/>
        <v>21.716874685393808</v>
      </c>
      <c r="AB438" s="47">
        <f t="shared" si="263"/>
        <v>29.061636762322856</v>
      </c>
      <c r="AC438" s="51"/>
      <c r="AD438" s="12">
        <f t="shared" si="264"/>
        <v>-0.84394355151798672</v>
      </c>
      <c r="AE438" s="30">
        <f t="shared" si="265"/>
        <v>-48.354403649262203</v>
      </c>
      <c r="AF438" s="43">
        <f t="shared" si="272"/>
        <v>2.410247871481372</v>
      </c>
      <c r="AG438" s="45">
        <f t="shared" si="269"/>
        <v>43231</v>
      </c>
      <c r="AH438" s="42">
        <f t="shared" si="270"/>
        <v>141</v>
      </c>
      <c r="AI438" s="45">
        <f t="shared" si="271"/>
        <v>43231</v>
      </c>
      <c r="AJ438" s="30">
        <f t="shared" si="251"/>
        <v>19.312070971392394</v>
      </c>
      <c r="AK438" s="30">
        <f t="shared" si="252"/>
        <v>21.716874685393808</v>
      </c>
      <c r="AL438" s="42"/>
      <c r="AM438" s="42"/>
    </row>
    <row r="439" spans="15:39" x14ac:dyDescent="0.25">
      <c r="O439" s="30">
        <f t="shared" si="266"/>
        <v>43.617644162318854</v>
      </c>
      <c r="P439" s="12">
        <f t="shared" si="267"/>
        <v>-4.2599996382677636</v>
      </c>
      <c r="Q439" s="30">
        <f t="shared" si="253"/>
        <v>-244.08000000000024</v>
      </c>
      <c r="R439" s="47">
        <f t="shared" si="254"/>
        <v>-19.065959967519436</v>
      </c>
      <c r="S439" s="47">
        <f t="shared" si="255"/>
        <v>21.837443222105577</v>
      </c>
      <c r="T439" s="47">
        <f t="shared" si="256"/>
        <v>28.989390403417222</v>
      </c>
      <c r="U439" s="12">
        <f t="shared" si="268"/>
        <v>0.85305154689647056</v>
      </c>
      <c r="V439" s="51">
        <f t="shared" si="257"/>
        <v>0.85305154689647056</v>
      </c>
      <c r="W439" s="47">
        <f t="shared" si="258"/>
        <v>0.85305154689647056</v>
      </c>
      <c r="X439" s="51">
        <f t="shared" si="259"/>
        <v>0.85305154689647056</v>
      </c>
      <c r="Y439" s="51">
        <f t="shared" si="260"/>
        <v>0.86</v>
      </c>
      <c r="Z439" s="47">
        <f t="shared" si="261"/>
        <v>19.065959967519436</v>
      </c>
      <c r="AA439" s="47">
        <f t="shared" si="262"/>
        <v>21.837443222105577</v>
      </c>
      <c r="AB439" s="47">
        <f t="shared" si="263"/>
        <v>28.989390403417222</v>
      </c>
      <c r="AC439" s="51"/>
      <c r="AD439" s="12">
        <f t="shared" si="264"/>
        <v>-0.85305154689647056</v>
      </c>
      <c r="AE439" s="30">
        <f t="shared" si="265"/>
        <v>-48.876253344273977</v>
      </c>
      <c r="AF439" s="43">
        <f t="shared" si="272"/>
        <v>2.4193558668598558</v>
      </c>
      <c r="AG439" s="45">
        <f t="shared" si="269"/>
        <v>43231</v>
      </c>
      <c r="AH439" s="42">
        <f t="shared" si="270"/>
        <v>141</v>
      </c>
      <c r="AI439" s="45">
        <f t="shared" si="271"/>
        <v>43231</v>
      </c>
      <c r="AJ439" s="30">
        <f t="shared" si="251"/>
        <v>19.065959967519436</v>
      </c>
      <c r="AK439" s="30">
        <f t="shared" si="252"/>
        <v>21.837443222105577</v>
      </c>
      <c r="AL439" s="42"/>
      <c r="AM439" s="42"/>
    </row>
    <row r="440" spans="15:39" x14ac:dyDescent="0.25">
      <c r="O440" s="30">
        <f t="shared" si="266"/>
        <v>43.617644162318854</v>
      </c>
      <c r="P440" s="12">
        <f t="shared" si="267"/>
        <v>-4.2662828235749428</v>
      </c>
      <c r="Q440" s="30">
        <f t="shared" si="253"/>
        <v>-244.44000000000023</v>
      </c>
      <c r="R440" s="47">
        <f t="shared" si="254"/>
        <v>-18.819096272193118</v>
      </c>
      <c r="S440" s="47">
        <f t="shared" si="255"/>
        <v>21.956463028028814</v>
      </c>
      <c r="T440" s="47">
        <f t="shared" si="256"/>
        <v>28.917895034100756</v>
      </c>
      <c r="U440" s="12">
        <f t="shared" si="268"/>
        <v>0.86218919973413666</v>
      </c>
      <c r="V440" s="51">
        <f t="shared" si="257"/>
        <v>0.86218919973413666</v>
      </c>
      <c r="W440" s="47">
        <f t="shared" si="258"/>
        <v>0.86218919973413666</v>
      </c>
      <c r="X440" s="51">
        <f t="shared" si="259"/>
        <v>0.86218919973413666</v>
      </c>
      <c r="Y440" s="51">
        <f t="shared" si="260"/>
        <v>0.87</v>
      </c>
      <c r="Z440" s="47">
        <f t="shared" si="261"/>
        <v>18.819096272193118</v>
      </c>
      <c r="AA440" s="47">
        <f t="shared" si="262"/>
        <v>21.956463028028814</v>
      </c>
      <c r="AB440" s="47">
        <f t="shared" si="263"/>
        <v>28.917895034100756</v>
      </c>
      <c r="AC440" s="51"/>
      <c r="AD440" s="12">
        <f t="shared" si="264"/>
        <v>-0.86218919973413666</v>
      </c>
      <c r="AE440" s="30">
        <f t="shared" si="265"/>
        <v>-49.399802286527986</v>
      </c>
      <c r="AF440" s="43">
        <f t="shared" si="272"/>
        <v>2.4284935196975219</v>
      </c>
      <c r="AG440" s="45">
        <f t="shared" si="269"/>
        <v>43232</v>
      </c>
      <c r="AH440" s="42">
        <f t="shared" si="270"/>
        <v>142</v>
      </c>
      <c r="AI440" s="45">
        <f t="shared" si="271"/>
        <v>43232</v>
      </c>
      <c r="AJ440" s="30">
        <f t="shared" si="251"/>
        <v>18.819096272193118</v>
      </c>
      <c r="AK440" s="30">
        <f t="shared" si="252"/>
        <v>21.956463028028814</v>
      </c>
      <c r="AL440" s="42"/>
      <c r="AM440" s="42"/>
    </row>
    <row r="441" spans="15:39" x14ac:dyDescent="0.25">
      <c r="O441" s="30">
        <f t="shared" si="266"/>
        <v>43.617644162318854</v>
      </c>
      <c r="P441" s="12">
        <f t="shared" si="267"/>
        <v>-4.272566008882122</v>
      </c>
      <c r="Q441" s="30">
        <f t="shared" si="253"/>
        <v>-244.80000000000018</v>
      </c>
      <c r="R441" s="47">
        <f t="shared" si="254"/>
        <v>-18.571489631169424</v>
      </c>
      <c r="S441" s="47">
        <f t="shared" si="255"/>
        <v>22.073929404465368</v>
      </c>
      <c r="T441" s="47">
        <f t="shared" si="256"/>
        <v>28.847159071110525</v>
      </c>
      <c r="U441" s="12">
        <f t="shared" si="268"/>
        <v>0.87135641658962615</v>
      </c>
      <c r="V441" s="51">
        <f t="shared" si="257"/>
        <v>0.87135641658962615</v>
      </c>
      <c r="W441" s="47">
        <f t="shared" si="258"/>
        <v>0.87135641658962615</v>
      </c>
      <c r="X441" s="51">
        <f t="shared" si="259"/>
        <v>0.87135641658962615</v>
      </c>
      <c r="Y441" s="51">
        <f t="shared" si="260"/>
        <v>0.88</v>
      </c>
      <c r="Z441" s="47">
        <f t="shared" si="261"/>
        <v>18.571489631169424</v>
      </c>
      <c r="AA441" s="47">
        <f t="shared" si="262"/>
        <v>22.073929404465371</v>
      </c>
      <c r="AB441" s="47">
        <f t="shared" si="263"/>
        <v>28.847159071110525</v>
      </c>
      <c r="AC441" s="51"/>
      <c r="AD441" s="12">
        <f t="shared" si="264"/>
        <v>-0.87135641658962615</v>
      </c>
      <c r="AE441" s="30">
        <f t="shared" si="265"/>
        <v>-49.925045122228731</v>
      </c>
      <c r="AF441" s="43">
        <f t="shared" si="272"/>
        <v>2.4376607365530116</v>
      </c>
      <c r="AG441" s="45">
        <f t="shared" si="269"/>
        <v>43232</v>
      </c>
      <c r="AH441" s="42">
        <f t="shared" si="270"/>
        <v>142</v>
      </c>
      <c r="AI441" s="45">
        <f t="shared" si="271"/>
        <v>43232</v>
      </c>
      <c r="AJ441" s="30">
        <f t="shared" si="251"/>
        <v>18.571489631169424</v>
      </c>
      <c r="AK441" s="30">
        <f t="shared" si="252"/>
        <v>22.073929404465371</v>
      </c>
      <c r="AL441" s="42"/>
      <c r="AM441" s="42"/>
    </row>
    <row r="442" spans="15:39" x14ac:dyDescent="0.25">
      <c r="O442" s="30">
        <f t="shared" si="266"/>
        <v>43.617644162318854</v>
      </c>
      <c r="P442" s="12">
        <f t="shared" si="267"/>
        <v>-4.2788491941893012</v>
      </c>
      <c r="Q442" s="30">
        <f t="shared" si="253"/>
        <v>-245.16000000000017</v>
      </c>
      <c r="R442" s="47">
        <f t="shared" si="254"/>
        <v>-18.323149819534574</v>
      </c>
      <c r="S442" s="47">
        <f t="shared" si="255"/>
        <v>22.18983771404384</v>
      </c>
      <c r="T442" s="47">
        <f t="shared" si="256"/>
        <v>28.77719091719538</v>
      </c>
      <c r="U442" s="12">
        <f t="shared" si="268"/>
        <v>0.88055309568384299</v>
      </c>
      <c r="V442" s="51">
        <f t="shared" si="257"/>
        <v>0.88055309568384299</v>
      </c>
      <c r="W442" s="47">
        <f t="shared" si="258"/>
        <v>0.88055309568384299</v>
      </c>
      <c r="X442" s="51">
        <f t="shared" si="259"/>
        <v>0.88055309568384299</v>
      </c>
      <c r="Y442" s="51">
        <f t="shared" si="260"/>
        <v>0.89</v>
      </c>
      <c r="Z442" s="47">
        <f t="shared" si="261"/>
        <v>18.323149819534578</v>
      </c>
      <c r="AA442" s="47">
        <f t="shared" si="262"/>
        <v>22.18983771404384</v>
      </c>
      <c r="AB442" s="47">
        <f t="shared" si="263"/>
        <v>28.77719091719538</v>
      </c>
      <c r="AC442" s="51"/>
      <c r="AD442" s="12">
        <f t="shared" si="264"/>
        <v>-0.88055309568384299</v>
      </c>
      <c r="AE442" s="30">
        <f t="shared" si="265"/>
        <v>-50.451976019863544</v>
      </c>
      <c r="AF442" s="43">
        <f t="shared" si="272"/>
        <v>2.4468574156472283</v>
      </c>
      <c r="AG442" s="45">
        <f t="shared" si="269"/>
        <v>43233</v>
      </c>
      <c r="AH442" s="42">
        <f t="shared" si="270"/>
        <v>143</v>
      </c>
      <c r="AI442" s="45">
        <f t="shared" si="271"/>
        <v>43233</v>
      </c>
      <c r="AJ442" s="30">
        <f t="shared" si="251"/>
        <v>18.323149819534578</v>
      </c>
      <c r="AK442" s="30">
        <f t="shared" si="252"/>
        <v>22.18983771404384</v>
      </c>
      <c r="AL442" s="42"/>
      <c r="AM442" s="42"/>
    </row>
    <row r="443" spans="15:39" x14ac:dyDescent="0.25">
      <c r="O443" s="30">
        <f t="shared" si="266"/>
        <v>43.617644162318854</v>
      </c>
      <c r="P443" s="12">
        <f t="shared" si="267"/>
        <v>-4.2851323794964804</v>
      </c>
      <c r="Q443" s="30">
        <f t="shared" si="253"/>
        <v>-245.52000000000015</v>
      </c>
      <c r="R443" s="47">
        <f t="shared" si="254"/>
        <v>-18.074086641319106</v>
      </c>
      <c r="S443" s="47">
        <f t="shared" si="255"/>
        <v>22.304183380902636</v>
      </c>
      <c r="T443" s="47">
        <f t="shared" si="256"/>
        <v>28.707998958597639</v>
      </c>
      <c r="U443" s="12">
        <f t="shared" si="268"/>
        <v>0.88977912676754445</v>
      </c>
      <c r="V443" s="51">
        <f t="shared" si="257"/>
        <v>0.88977912676754445</v>
      </c>
      <c r="W443" s="47">
        <f t="shared" si="258"/>
        <v>0.88977912676754445</v>
      </c>
      <c r="X443" s="51">
        <f t="shared" si="259"/>
        <v>0.88977912676754445</v>
      </c>
      <c r="Y443" s="51">
        <f t="shared" si="260"/>
        <v>0.89</v>
      </c>
      <c r="Z443" s="47">
        <f t="shared" si="261"/>
        <v>18.074086641319102</v>
      </c>
      <c r="AA443" s="47">
        <f t="shared" si="262"/>
        <v>22.304183380902639</v>
      </c>
      <c r="AB443" s="47">
        <f t="shared" si="263"/>
        <v>28.707998958597639</v>
      </c>
      <c r="AC443" s="51"/>
      <c r="AD443" s="12">
        <f t="shared" si="264"/>
        <v>-0.88977912676754445</v>
      </c>
      <c r="AE443" s="30">
        <f t="shared" si="265"/>
        <v>-50.98058866261615</v>
      </c>
      <c r="AF443" s="43">
        <f t="shared" si="272"/>
        <v>2.4560834467309296</v>
      </c>
      <c r="AG443" s="45">
        <f t="shared" si="269"/>
        <v>43233</v>
      </c>
      <c r="AH443" s="42">
        <f t="shared" si="270"/>
        <v>143</v>
      </c>
      <c r="AI443" s="45">
        <f t="shared" si="271"/>
        <v>43233</v>
      </c>
      <c r="AJ443" s="30">
        <f t="shared" si="251"/>
        <v>18.074086641319102</v>
      </c>
      <c r="AK443" s="30">
        <f t="shared" si="252"/>
        <v>22.304183380902639</v>
      </c>
      <c r="AL443" s="42"/>
      <c r="AM443" s="42"/>
    </row>
    <row r="444" spans="15:39" x14ac:dyDescent="0.25">
      <c r="O444" s="30">
        <f t="shared" si="266"/>
        <v>43.617644162318854</v>
      </c>
      <c r="P444" s="12">
        <f t="shared" si="267"/>
        <v>-4.2914155648036596</v>
      </c>
      <c r="Q444" s="30">
        <f t="shared" si="253"/>
        <v>-245.88000000000011</v>
      </c>
      <c r="R444" s="47">
        <f t="shared" si="254"/>
        <v>-17.824309929110836</v>
      </c>
      <c r="S444" s="47">
        <f t="shared" si="255"/>
        <v>22.416961890870617</v>
      </c>
      <c r="T444" s="47">
        <f t="shared" si="256"/>
        <v>28.639591562481204</v>
      </c>
      <c r="U444" s="12">
        <f t="shared" si="268"/>
        <v>0.89903439099187976</v>
      </c>
      <c r="V444" s="51">
        <f t="shared" si="257"/>
        <v>0.89903439099187976</v>
      </c>
      <c r="W444" s="47">
        <f t="shared" si="258"/>
        <v>0.89903439099187976</v>
      </c>
      <c r="X444" s="51">
        <f t="shared" si="259"/>
        <v>0.89903439099187976</v>
      </c>
      <c r="Y444" s="51">
        <f t="shared" si="260"/>
        <v>0.9</v>
      </c>
      <c r="Z444" s="47">
        <f t="shared" si="261"/>
        <v>17.824309929110836</v>
      </c>
      <c r="AA444" s="47">
        <f t="shared" si="262"/>
        <v>22.416961890870613</v>
      </c>
      <c r="AB444" s="47">
        <f t="shared" si="263"/>
        <v>28.639591562481204</v>
      </c>
      <c r="AC444" s="51"/>
      <c r="AD444" s="12">
        <f t="shared" si="264"/>
        <v>-0.89903439099187976</v>
      </c>
      <c r="AE444" s="30">
        <f t="shared" si="265"/>
        <v>-51.510876240948988</v>
      </c>
      <c r="AF444" s="43">
        <f t="shared" si="272"/>
        <v>2.4653387109552649</v>
      </c>
      <c r="AG444" s="45">
        <f t="shared" si="269"/>
        <v>43234</v>
      </c>
      <c r="AH444" s="42">
        <f t="shared" si="270"/>
        <v>144</v>
      </c>
      <c r="AI444" s="45">
        <f t="shared" si="271"/>
        <v>43234</v>
      </c>
      <c r="AJ444" s="30">
        <f t="shared" si="251"/>
        <v>17.824309929110836</v>
      </c>
      <c r="AK444" s="30">
        <f t="shared" si="252"/>
        <v>22.416961890870613</v>
      </c>
      <c r="AL444" s="42"/>
      <c r="AM444" s="42"/>
    </row>
    <row r="445" spans="15:39" x14ac:dyDescent="0.25">
      <c r="O445" s="30">
        <f t="shared" si="266"/>
        <v>43.617644162318854</v>
      </c>
      <c r="P445" s="12">
        <f t="shared" si="267"/>
        <v>-4.2976987501108388</v>
      </c>
      <c r="Q445" s="30">
        <f t="shared" si="253"/>
        <v>-246.24000000000012</v>
      </c>
      <c r="R445" s="47">
        <f t="shared" si="254"/>
        <v>-17.573829543666669</v>
      </c>
      <c r="S445" s="47">
        <f t="shared" si="255"/>
        <v>22.528168791645314</v>
      </c>
      <c r="T445" s="47">
        <f t="shared" si="256"/>
        <v>28.571977074306798</v>
      </c>
      <c r="U445" s="12">
        <f t="shared" si="268"/>
        <v>0.90831876078213036</v>
      </c>
      <c r="V445" s="51">
        <f t="shared" si="257"/>
        <v>0.90831876078213036</v>
      </c>
      <c r="W445" s="47">
        <f t="shared" si="258"/>
        <v>0.90831876078213036</v>
      </c>
      <c r="X445" s="51">
        <f t="shared" si="259"/>
        <v>0.90831876078213036</v>
      </c>
      <c r="Y445" s="51">
        <f t="shared" si="260"/>
        <v>0.91</v>
      </c>
      <c r="Z445" s="47">
        <f t="shared" si="261"/>
        <v>17.573829543666669</v>
      </c>
      <c r="AA445" s="47">
        <f t="shared" si="262"/>
        <v>22.528168791645314</v>
      </c>
      <c r="AB445" s="47">
        <f t="shared" si="263"/>
        <v>28.571977074306798</v>
      </c>
      <c r="AC445" s="51"/>
      <c r="AD445" s="12">
        <f t="shared" si="264"/>
        <v>-0.90831876078213036</v>
      </c>
      <c r="AE445" s="30">
        <f t="shared" si="265"/>
        <v>-52.042831445369103</v>
      </c>
      <c r="AF445" s="43">
        <f t="shared" si="272"/>
        <v>2.4746230807455154</v>
      </c>
      <c r="AG445" s="45">
        <f t="shared" si="269"/>
        <v>43234</v>
      </c>
      <c r="AH445" s="42">
        <f t="shared" si="270"/>
        <v>144</v>
      </c>
      <c r="AI445" s="45">
        <f t="shared" si="271"/>
        <v>43234</v>
      </c>
      <c r="AJ445" s="30">
        <f t="shared" si="251"/>
        <v>17.573829543666669</v>
      </c>
      <c r="AK445" s="30">
        <f t="shared" si="252"/>
        <v>22.528168791645314</v>
      </c>
      <c r="AL445" s="42"/>
      <c r="AM445" s="42"/>
    </row>
    <row r="446" spans="15:39" x14ac:dyDescent="0.25">
      <c r="O446" s="30">
        <f t="shared" si="266"/>
        <v>43.617644162318854</v>
      </c>
      <c r="P446" s="12">
        <f t="shared" si="267"/>
        <v>-4.303981935418018</v>
      </c>
      <c r="Q446" s="30">
        <f t="shared" si="253"/>
        <v>-246.60000000000008</v>
      </c>
      <c r="R446" s="47">
        <f t="shared" si="254"/>
        <v>-17.322655373523336</v>
      </c>
      <c r="S446" s="47">
        <f t="shared" si="255"/>
        <v>22.637799692968699</v>
      </c>
      <c r="T446" s="47">
        <f t="shared" si="256"/>
        <v>28.50516381515515</v>
      </c>
      <c r="U446" s="12">
        <f t="shared" si="268"/>
        <v>0.91763209971489257</v>
      </c>
      <c r="V446" s="51">
        <f t="shared" si="257"/>
        <v>0.91763209971489257</v>
      </c>
      <c r="W446" s="47">
        <f t="shared" si="258"/>
        <v>0.91763209971489257</v>
      </c>
      <c r="X446" s="51">
        <f t="shared" si="259"/>
        <v>0.91763209971489257</v>
      </c>
      <c r="Y446" s="51">
        <f t="shared" si="260"/>
        <v>0.92</v>
      </c>
      <c r="Z446" s="47">
        <f t="shared" si="261"/>
        <v>17.322655373523332</v>
      </c>
      <c r="AA446" s="47">
        <f t="shared" si="262"/>
        <v>22.637799692968699</v>
      </c>
      <c r="AB446" s="47">
        <f t="shared" si="263"/>
        <v>28.50516381515515</v>
      </c>
      <c r="AC446" s="51"/>
      <c r="AD446" s="12">
        <f t="shared" si="264"/>
        <v>-0.91763209971489257</v>
      </c>
      <c r="AE446" s="30">
        <f t="shared" si="265"/>
        <v>-52.576446459391256</v>
      </c>
      <c r="AF446" s="43">
        <f t="shared" si="272"/>
        <v>2.4839364196782778</v>
      </c>
      <c r="AG446" s="45">
        <f t="shared" si="269"/>
        <v>43235</v>
      </c>
      <c r="AH446" s="42">
        <f t="shared" si="270"/>
        <v>145</v>
      </c>
      <c r="AI446" s="45">
        <f t="shared" si="271"/>
        <v>43235</v>
      </c>
      <c r="AJ446" s="30">
        <f t="shared" si="251"/>
        <v>17.322655373523332</v>
      </c>
      <c r="AK446" s="30">
        <f t="shared" si="252"/>
        <v>22.637799692968699</v>
      </c>
      <c r="AL446" s="42"/>
      <c r="AM446" s="42"/>
    </row>
    <row r="447" spans="15:39" x14ac:dyDescent="0.25">
      <c r="O447" s="30">
        <f t="shared" si="266"/>
        <v>43.617644162318854</v>
      </c>
      <c r="P447" s="12">
        <f t="shared" si="267"/>
        <v>-4.3102651207251972</v>
      </c>
      <c r="Q447" s="30">
        <f t="shared" si="253"/>
        <v>-246.96000000000004</v>
      </c>
      <c r="R447" s="47">
        <f t="shared" si="254"/>
        <v>-17.070797334606993</v>
      </c>
      <c r="S447" s="47">
        <f t="shared" si="255"/>
        <v>22.745850266800524</v>
      </c>
      <c r="T447" s="47">
        <f t="shared" si="256"/>
        <v>28.439160078999077</v>
      </c>
      <c r="U447" s="12">
        <f t="shared" si="268"/>
        <v>0.92697426239896308</v>
      </c>
      <c r="V447" s="51">
        <f t="shared" si="257"/>
        <v>0.92697426239896308</v>
      </c>
      <c r="W447" s="47">
        <f t="shared" si="258"/>
        <v>0.92697426239896308</v>
      </c>
      <c r="X447" s="51">
        <f t="shared" si="259"/>
        <v>0.92697426239896308</v>
      </c>
      <c r="Y447" s="51">
        <f t="shared" si="260"/>
        <v>0.93</v>
      </c>
      <c r="Z447" s="47">
        <f t="shared" si="261"/>
        <v>17.070797334606993</v>
      </c>
      <c r="AA447" s="47">
        <f t="shared" si="262"/>
        <v>22.745850266800527</v>
      </c>
      <c r="AB447" s="47">
        <f t="shared" si="263"/>
        <v>28.43916007899908</v>
      </c>
      <c r="AC447" s="51"/>
      <c r="AD447" s="12">
        <f t="shared" si="264"/>
        <v>-0.92697426239896308</v>
      </c>
      <c r="AE447" s="30">
        <f t="shared" si="265"/>
        <v>-53.111712952713106</v>
      </c>
      <c r="AF447" s="43">
        <f t="shared" si="272"/>
        <v>2.4932785823623482</v>
      </c>
      <c r="AG447" s="45">
        <f t="shared" si="269"/>
        <v>43235</v>
      </c>
      <c r="AH447" s="42">
        <f t="shared" si="270"/>
        <v>145</v>
      </c>
      <c r="AI447" s="45">
        <f t="shared" si="271"/>
        <v>43235</v>
      </c>
      <c r="AJ447" s="30">
        <f t="shared" si="251"/>
        <v>17.070797334606993</v>
      </c>
      <c r="AK447" s="30">
        <f t="shared" si="252"/>
        <v>22.745850266800527</v>
      </c>
      <c r="AL447" s="42"/>
      <c r="AM447" s="42"/>
    </row>
    <row r="448" spans="15:39" x14ac:dyDescent="0.25">
      <c r="O448" s="30">
        <f t="shared" si="266"/>
        <v>43.617644162318854</v>
      </c>
      <c r="P448" s="12">
        <f t="shared" si="267"/>
        <v>-4.3165483060323764</v>
      </c>
      <c r="Q448" s="30">
        <f t="shared" si="253"/>
        <v>-247.32000000000005</v>
      </c>
      <c r="R448" s="47">
        <f t="shared" si="254"/>
        <v>-16.818265369841765</v>
      </c>
      <c r="S448" s="47">
        <f t="shared" si="255"/>
        <v>22.852316247489121</v>
      </c>
      <c r="T448" s="47">
        <f t="shared" si="256"/>
        <v>28.373974129925369</v>
      </c>
      <c r="U448" s="12">
        <f t="shared" si="268"/>
        <v>0.93634509436017899</v>
      </c>
      <c r="V448" s="51">
        <f t="shared" si="257"/>
        <v>0.93634509436017899</v>
      </c>
      <c r="W448" s="47">
        <f t="shared" si="258"/>
        <v>0.93634509436017899</v>
      </c>
      <c r="X448" s="51">
        <f t="shared" si="259"/>
        <v>0.93634509436017899</v>
      </c>
      <c r="Y448" s="51">
        <f t="shared" si="260"/>
        <v>0.94000000000000006</v>
      </c>
      <c r="Z448" s="47">
        <f t="shared" si="261"/>
        <v>16.818265369841765</v>
      </c>
      <c r="AA448" s="47">
        <f t="shared" si="262"/>
        <v>22.852316247489121</v>
      </c>
      <c r="AB448" s="47">
        <f t="shared" si="263"/>
        <v>28.373974129925369</v>
      </c>
      <c r="AC448" s="51"/>
      <c r="AD448" s="12">
        <f t="shared" si="264"/>
        <v>-0.93634509436017899</v>
      </c>
      <c r="AE448" s="30">
        <f t="shared" si="265"/>
        <v>-53.648622074617073</v>
      </c>
      <c r="AF448" s="43">
        <f t="shared" si="272"/>
        <v>2.5026494143235642</v>
      </c>
      <c r="AG448" s="45">
        <f t="shared" si="269"/>
        <v>43236</v>
      </c>
      <c r="AH448" s="42">
        <f t="shared" si="270"/>
        <v>146</v>
      </c>
      <c r="AI448" s="45">
        <f t="shared" si="271"/>
        <v>43236</v>
      </c>
      <c r="AJ448" s="30">
        <f t="shared" si="251"/>
        <v>16.818265369841765</v>
      </c>
      <c r="AK448" s="30">
        <f t="shared" si="252"/>
        <v>22.852316247489121</v>
      </c>
      <c r="AL448" s="42"/>
      <c r="AM448" s="42"/>
    </row>
    <row r="449" spans="15:39" x14ac:dyDescent="0.25">
      <c r="O449" s="30">
        <f t="shared" si="266"/>
        <v>43.617644162318854</v>
      </c>
      <c r="P449" s="12">
        <f t="shared" si="267"/>
        <v>-4.3228314913395556</v>
      </c>
      <c r="Q449" s="30">
        <f t="shared" si="253"/>
        <v>-247.68</v>
      </c>
      <c r="R449" s="47">
        <f t="shared" si="254"/>
        <v>-16.565069448757221</v>
      </c>
      <c r="S449" s="47">
        <f t="shared" si="255"/>
        <v>22.957193431939885</v>
      </c>
      <c r="T449" s="47">
        <f t="shared" si="256"/>
        <v>28.309614199307866</v>
      </c>
      <c r="U449" s="12">
        <f t="shared" si="268"/>
        <v>0.94574443193047575</v>
      </c>
      <c r="V449" s="51">
        <f t="shared" si="257"/>
        <v>0.94574443193047575</v>
      </c>
      <c r="W449" s="47">
        <f t="shared" si="258"/>
        <v>0.94574443193047575</v>
      </c>
      <c r="X449" s="51">
        <f t="shared" si="259"/>
        <v>0.94574443193047575</v>
      </c>
      <c r="Y449" s="51">
        <f t="shared" si="260"/>
        <v>0.95</v>
      </c>
      <c r="Z449" s="47">
        <f t="shared" si="261"/>
        <v>16.565069448757221</v>
      </c>
      <c r="AA449" s="47">
        <f t="shared" si="262"/>
        <v>22.957193431939885</v>
      </c>
      <c r="AB449" s="47">
        <f t="shared" si="263"/>
        <v>28.309614199307866</v>
      </c>
      <c r="AC449" s="51"/>
      <c r="AD449" s="12">
        <f t="shared" si="264"/>
        <v>-0.94574443193047575</v>
      </c>
      <c r="AE449" s="30">
        <f t="shared" si="265"/>
        <v>-54.187164447613831</v>
      </c>
      <c r="AF449" s="43">
        <f t="shared" si="272"/>
        <v>2.512048751893861</v>
      </c>
      <c r="AG449" s="45">
        <f t="shared" si="269"/>
        <v>43236</v>
      </c>
      <c r="AH449" s="42">
        <f t="shared" si="270"/>
        <v>146</v>
      </c>
      <c r="AI449" s="45">
        <f t="shared" si="271"/>
        <v>43236</v>
      </c>
      <c r="AJ449" s="30">
        <f t="shared" si="251"/>
        <v>16.565069448757221</v>
      </c>
      <c r="AK449" s="30">
        <f t="shared" si="252"/>
        <v>22.957193431939885</v>
      </c>
      <c r="AL449" s="42"/>
      <c r="AM449" s="42"/>
    </row>
    <row r="450" spans="15:39" x14ac:dyDescent="0.25">
      <c r="O450" s="30">
        <f t="shared" si="266"/>
        <v>43.617644162318854</v>
      </c>
      <c r="P450" s="12">
        <f t="shared" si="267"/>
        <v>-4.3291146766467348</v>
      </c>
      <c r="Q450" s="30">
        <f t="shared" si="253"/>
        <v>-248.03999999999996</v>
      </c>
      <c r="R450" s="47">
        <f t="shared" si="254"/>
        <v>-16.311219567094778</v>
      </c>
      <c r="S450" s="47">
        <f t="shared" si="255"/>
        <v>23.060477679781158</v>
      </c>
      <c r="T450" s="47">
        <f t="shared" si="256"/>
        <v>28.246088482932652</v>
      </c>
      <c r="U450" s="12">
        <f t="shared" si="268"/>
        <v>0.9551721021414209</v>
      </c>
      <c r="V450" s="51">
        <f t="shared" si="257"/>
        <v>0.9551721021414209</v>
      </c>
      <c r="W450" s="47">
        <f t="shared" si="258"/>
        <v>0.9551721021414209</v>
      </c>
      <c r="X450" s="51">
        <f t="shared" si="259"/>
        <v>0.9551721021414209</v>
      </c>
      <c r="Y450" s="51">
        <f t="shared" si="260"/>
        <v>0.96</v>
      </c>
      <c r="Z450" s="47">
        <f t="shared" si="261"/>
        <v>16.311219567094781</v>
      </c>
      <c r="AA450" s="47">
        <f t="shared" si="262"/>
        <v>23.060477679781158</v>
      </c>
      <c r="AB450" s="47">
        <f t="shared" si="263"/>
        <v>28.246088482932652</v>
      </c>
      <c r="AC450" s="51"/>
      <c r="AD450" s="12">
        <f t="shared" si="264"/>
        <v>-0.9551721021414209</v>
      </c>
      <c r="AE450" s="30">
        <f t="shared" si="265"/>
        <v>-54.727330161342202</v>
      </c>
      <c r="AF450" s="43">
        <f t="shared" si="272"/>
        <v>2.521476422104806</v>
      </c>
      <c r="AG450" s="45">
        <f t="shared" si="269"/>
        <v>43237</v>
      </c>
      <c r="AH450" s="42">
        <f t="shared" si="270"/>
        <v>147</v>
      </c>
      <c r="AI450" s="45">
        <f t="shared" si="271"/>
        <v>43237</v>
      </c>
      <c r="AJ450" s="30">
        <f t="shared" si="251"/>
        <v>16.311219567094781</v>
      </c>
      <c r="AK450" s="30">
        <f t="shared" si="252"/>
        <v>23.060477679781158</v>
      </c>
      <c r="AL450" s="42"/>
      <c r="AM450" s="42"/>
    </row>
    <row r="451" spans="15:39" x14ac:dyDescent="0.25">
      <c r="O451" s="30">
        <f t="shared" si="266"/>
        <v>43.617644162318854</v>
      </c>
      <c r="P451" s="12">
        <f t="shared" si="267"/>
        <v>-4.335397861953914</v>
      </c>
      <c r="Q451" s="30">
        <f t="shared" si="253"/>
        <v>-248.39999999999998</v>
      </c>
      <c r="R451" s="47">
        <f t="shared" si="254"/>
        <v>-16.056725746413111</v>
      </c>
      <c r="S451" s="47">
        <f t="shared" si="255"/>
        <v>23.162164913527675</v>
      </c>
      <c r="T451" s="47">
        <f t="shared" si="256"/>
        <v>28.183405138076878</v>
      </c>
      <c r="U451" s="12">
        <f t="shared" si="268"/>
        <v>0.96462792262248875</v>
      </c>
      <c r="V451" s="51">
        <f t="shared" si="257"/>
        <v>0.96462792262248875</v>
      </c>
      <c r="W451" s="47">
        <f t="shared" si="258"/>
        <v>0.96462792262248875</v>
      </c>
      <c r="X451" s="51">
        <f t="shared" si="259"/>
        <v>0.96462792262248875</v>
      </c>
      <c r="Y451" s="51">
        <f t="shared" si="260"/>
        <v>0.97</v>
      </c>
      <c r="Z451" s="47">
        <f t="shared" si="261"/>
        <v>16.056725746413111</v>
      </c>
      <c r="AA451" s="47">
        <f t="shared" si="262"/>
        <v>23.162164913527675</v>
      </c>
      <c r="AB451" s="47">
        <f t="shared" si="263"/>
        <v>28.183405138076878</v>
      </c>
      <c r="AC451" s="51"/>
      <c r="AD451" s="12">
        <f t="shared" si="264"/>
        <v>-0.96462792262248875</v>
      </c>
      <c r="AE451" s="30">
        <f t="shared" si="265"/>
        <v>-55.269108766740757</v>
      </c>
      <c r="AF451" s="43">
        <f t="shared" si="272"/>
        <v>2.530932242585874</v>
      </c>
      <c r="AG451" s="45">
        <f t="shared" si="269"/>
        <v>43238</v>
      </c>
      <c r="AH451" s="42">
        <f t="shared" si="270"/>
        <v>148</v>
      </c>
      <c r="AI451" s="45">
        <f t="shared" si="271"/>
        <v>43238</v>
      </c>
      <c r="AJ451" s="30">
        <f t="shared" si="251"/>
        <v>16.056725746413111</v>
      </c>
      <c r="AK451" s="30">
        <f t="shared" si="252"/>
        <v>23.162164913527675</v>
      </c>
      <c r="AL451" s="42"/>
      <c r="AM451" s="42"/>
    </row>
    <row r="452" spans="15:39" x14ac:dyDescent="0.25">
      <c r="O452" s="30">
        <f t="shared" si="266"/>
        <v>43.617644162318854</v>
      </c>
      <c r="P452" s="12">
        <f t="shared" si="267"/>
        <v>-4.3416810472610932</v>
      </c>
      <c r="Q452" s="30">
        <f t="shared" si="253"/>
        <v>-248.75999999999993</v>
      </c>
      <c r="R452" s="47">
        <f t="shared" si="254"/>
        <v>-15.801598033692493</v>
      </c>
      <c r="S452" s="47">
        <f t="shared" si="255"/>
        <v>23.262251118741567</v>
      </c>
      <c r="T452" s="47">
        <f t="shared" si="256"/>
        <v>28.121572280542701</v>
      </c>
      <c r="U452" s="12">
        <f t="shared" si="268"/>
        <v>0.97411170150434245</v>
      </c>
      <c r="V452" s="51">
        <f t="shared" si="257"/>
        <v>0.97411170150434245</v>
      </c>
      <c r="W452" s="47">
        <f t="shared" si="258"/>
        <v>0.97411170150434245</v>
      </c>
      <c r="X452" s="51">
        <f t="shared" si="259"/>
        <v>0.97411170150434245</v>
      </c>
      <c r="Y452" s="51">
        <f t="shared" si="260"/>
        <v>0.98</v>
      </c>
      <c r="Z452" s="47">
        <f t="shared" si="261"/>
        <v>15.801598033692491</v>
      </c>
      <c r="AA452" s="47">
        <f t="shared" si="262"/>
        <v>23.262251118741563</v>
      </c>
      <c r="AB452" s="47">
        <f t="shared" si="263"/>
        <v>28.121572280542697</v>
      </c>
      <c r="AC452" s="51"/>
      <c r="AD452" s="12">
        <f t="shared" si="264"/>
        <v>-0.97411170150434245</v>
      </c>
      <c r="AE452" s="30">
        <f t="shared" si="265"/>
        <v>-55.812489270506262</v>
      </c>
      <c r="AF452" s="43">
        <f t="shared" si="272"/>
        <v>2.5404160214677276</v>
      </c>
      <c r="AG452" s="45">
        <f t="shared" si="269"/>
        <v>43238</v>
      </c>
      <c r="AH452" s="42">
        <f t="shared" si="270"/>
        <v>148</v>
      </c>
      <c r="AI452" s="45">
        <f t="shared" si="271"/>
        <v>43238</v>
      </c>
      <c r="AJ452" s="30">
        <f t="shared" si="251"/>
        <v>15.801598033692491</v>
      </c>
      <c r="AK452" s="30">
        <f t="shared" si="252"/>
        <v>23.262251118741563</v>
      </c>
      <c r="AL452" s="42"/>
      <c r="AM452" s="42"/>
    </row>
    <row r="453" spans="15:39" x14ac:dyDescent="0.25">
      <c r="O453" s="30">
        <f t="shared" si="266"/>
        <v>43.617644162318854</v>
      </c>
      <c r="P453" s="12">
        <f t="shared" si="267"/>
        <v>-4.3479642325682724</v>
      </c>
      <c r="Q453" s="30">
        <f t="shared" si="253"/>
        <v>-249.11999999999995</v>
      </c>
      <c r="R453" s="47">
        <f t="shared" si="254"/>
        <v>-15.545846500938175</v>
      </c>
      <c r="S453" s="47">
        <f t="shared" si="255"/>
        <v>23.360732344190822</v>
      </c>
      <c r="T453" s="47">
        <f t="shared" si="256"/>
        <v>28.060597981647771</v>
      </c>
      <c r="U453" s="12">
        <f t="shared" si="268"/>
        <v>0.98362323732738555</v>
      </c>
      <c r="V453" s="51">
        <f t="shared" si="257"/>
        <v>0.98362323732738555</v>
      </c>
      <c r="W453" s="47">
        <f t="shared" si="258"/>
        <v>0.98362323732738555</v>
      </c>
      <c r="X453" s="51">
        <f t="shared" si="259"/>
        <v>0.98362323732738555</v>
      </c>
      <c r="Y453" s="51">
        <f t="shared" si="260"/>
        <v>0.99</v>
      </c>
      <c r="Z453" s="47">
        <f t="shared" si="261"/>
        <v>15.545846500938174</v>
      </c>
      <c r="AA453" s="47">
        <f t="shared" si="262"/>
        <v>23.360732344190822</v>
      </c>
      <c r="AB453" s="47">
        <f t="shared" si="263"/>
        <v>28.060597981647767</v>
      </c>
      <c r="AC453" s="51"/>
      <c r="AD453" s="12">
        <f t="shared" si="264"/>
        <v>-0.98362323732738555</v>
      </c>
      <c r="AE453" s="30">
        <f t="shared" si="265"/>
        <v>-56.357460129854132</v>
      </c>
      <c r="AF453" s="43">
        <f t="shared" si="272"/>
        <v>2.5499275572907707</v>
      </c>
      <c r="AG453" s="45">
        <f t="shared" si="269"/>
        <v>43239</v>
      </c>
      <c r="AH453" s="42">
        <f t="shared" si="270"/>
        <v>149</v>
      </c>
      <c r="AI453" s="45">
        <f t="shared" si="271"/>
        <v>43239</v>
      </c>
      <c r="AJ453" s="30">
        <f t="shared" si="251"/>
        <v>15.545846500938174</v>
      </c>
      <c r="AK453" s="30">
        <f t="shared" si="252"/>
        <v>23.360732344190822</v>
      </c>
      <c r="AL453" s="42"/>
      <c r="AM453" s="42"/>
    </row>
    <row r="454" spans="15:39" x14ac:dyDescent="0.25">
      <c r="O454" s="30">
        <f t="shared" si="266"/>
        <v>43.617644162318854</v>
      </c>
      <c r="P454" s="12">
        <f t="shared" si="267"/>
        <v>-4.3542474178754516</v>
      </c>
      <c r="Q454" s="30">
        <f t="shared" si="253"/>
        <v>-249.4799999999999</v>
      </c>
      <c r="R454" s="47">
        <f t="shared" si="254"/>
        <v>-15.289481244782753</v>
      </c>
      <c r="S454" s="47">
        <f t="shared" si="255"/>
        <v>23.457604702005305</v>
      </c>
      <c r="T454" s="47">
        <f t="shared" si="256"/>
        <v>28.000490265174019</v>
      </c>
      <c r="U454" s="12">
        <f t="shared" si="268"/>
        <v>0.99316231895585261</v>
      </c>
      <c r="V454" s="51">
        <f t="shared" si="257"/>
        <v>0.99316231895585261</v>
      </c>
      <c r="W454" s="47">
        <f t="shared" si="258"/>
        <v>0.99316231895585261</v>
      </c>
      <c r="X454" s="51">
        <f t="shared" si="259"/>
        <v>0.99316231895585261</v>
      </c>
      <c r="Y454" s="51">
        <f t="shared" si="260"/>
        <v>1</v>
      </c>
      <c r="Z454" s="47">
        <f t="shared" si="261"/>
        <v>15.289481244782754</v>
      </c>
      <c r="AA454" s="47">
        <f t="shared" si="262"/>
        <v>23.457604702005305</v>
      </c>
      <c r="AB454" s="47">
        <f t="shared" si="263"/>
        <v>28.000490265174019</v>
      </c>
      <c r="AC454" s="51"/>
      <c r="AD454" s="12">
        <f t="shared" si="264"/>
        <v>-0.99316231895585261</v>
      </c>
      <c r="AE454" s="30">
        <f t="shared" si="265"/>
        <v>-56.904009247596072</v>
      </c>
      <c r="AF454" s="43">
        <f t="shared" si="272"/>
        <v>2.559466638919238</v>
      </c>
      <c r="AG454" s="45">
        <f t="shared" si="269"/>
        <v>43239</v>
      </c>
      <c r="AH454" s="42">
        <f t="shared" si="270"/>
        <v>149</v>
      </c>
      <c r="AI454" s="45">
        <f t="shared" si="271"/>
        <v>43239</v>
      </c>
      <c r="AJ454" s="30">
        <f t="shared" si="251"/>
        <v>15.289481244782754</v>
      </c>
      <c r="AK454" s="30">
        <f t="shared" si="252"/>
        <v>23.457604702005305</v>
      </c>
      <c r="AL454" s="42"/>
      <c r="AM454" s="42"/>
    </row>
    <row r="455" spans="15:39" x14ac:dyDescent="0.25">
      <c r="O455" s="30">
        <f t="shared" si="266"/>
        <v>43.617644162318854</v>
      </c>
      <c r="P455" s="12">
        <f t="shared" si="267"/>
        <v>-4.3605306031826307</v>
      </c>
      <c r="Q455" s="30">
        <f t="shared" si="253"/>
        <v>-249.83999999999986</v>
      </c>
      <c r="R455" s="47">
        <f t="shared" si="254"/>
        <v>-15.032512386087571</v>
      </c>
      <c r="S455" s="47">
        <f t="shared" si="255"/>
        <v>23.552864367830182</v>
      </c>
      <c r="T455" s="47">
        <f t="shared" si="256"/>
        <v>27.941257104276477</v>
      </c>
      <c r="U455" s="12">
        <f t="shared" si="268"/>
        <v>1.0027287254977006</v>
      </c>
      <c r="V455" s="51">
        <f t="shared" si="257"/>
        <v>1.0027287254977006</v>
      </c>
      <c r="W455" s="47">
        <f t="shared" si="258"/>
        <v>1.0027287254977006</v>
      </c>
      <c r="X455" s="51">
        <f t="shared" si="259"/>
        <v>1.0027287254977006</v>
      </c>
      <c r="Y455" s="51">
        <f t="shared" si="260"/>
        <v>1.01</v>
      </c>
      <c r="Z455" s="47">
        <f t="shared" si="261"/>
        <v>15.032512386087571</v>
      </c>
      <c r="AA455" s="47">
        <f t="shared" si="262"/>
        <v>23.552864367830178</v>
      </c>
      <c r="AB455" s="47">
        <f t="shared" si="263"/>
        <v>27.941257104276477</v>
      </c>
      <c r="AC455" s="51"/>
      <c r="AD455" s="12">
        <f t="shared" si="264"/>
        <v>-1.0027287254977006</v>
      </c>
      <c r="AE455" s="30">
        <f t="shared" si="265"/>
        <v>-57.452123967550307</v>
      </c>
      <c r="AF455" s="43">
        <f t="shared" si="272"/>
        <v>2.5690330454610857</v>
      </c>
      <c r="AG455" s="45">
        <f t="shared" si="269"/>
        <v>43240</v>
      </c>
      <c r="AH455" s="42">
        <f t="shared" si="270"/>
        <v>150</v>
      </c>
      <c r="AI455" s="45">
        <f t="shared" si="271"/>
        <v>43240</v>
      </c>
      <c r="AJ455" s="30">
        <f t="shared" si="251"/>
        <v>15.032512386087571</v>
      </c>
      <c r="AK455" s="30">
        <f t="shared" si="252"/>
        <v>23.552864367830178</v>
      </c>
      <c r="AL455" s="42"/>
      <c r="AM455" s="42"/>
    </row>
    <row r="456" spans="15:39" x14ac:dyDescent="0.25">
      <c r="O456" s="30">
        <f t="shared" si="266"/>
        <v>43.617644162318854</v>
      </c>
      <c r="P456" s="12">
        <f t="shared" si="267"/>
        <v>-4.3668137884898099</v>
      </c>
      <c r="Q456" s="30">
        <f t="shared" si="253"/>
        <v>-250.19999999999987</v>
      </c>
      <c r="R456" s="47">
        <f t="shared" si="254"/>
        <v>-14.774950069543172</v>
      </c>
      <c r="S456" s="47">
        <f t="shared" si="255"/>
        <v>23.646507580976966</v>
      </c>
      <c r="T456" s="47">
        <f t="shared" si="256"/>
        <v>27.882906418354146</v>
      </c>
      <c r="U456" s="12">
        <f t="shared" si="268"/>
        <v>1.0123222262305693</v>
      </c>
      <c r="V456" s="51">
        <f t="shared" si="257"/>
        <v>1.0123222262305693</v>
      </c>
      <c r="W456" s="47">
        <f t="shared" si="258"/>
        <v>1.0123222262305693</v>
      </c>
      <c r="X456" s="51">
        <f t="shared" si="259"/>
        <v>1.0123222262305693</v>
      </c>
      <c r="Y456" s="51">
        <f t="shared" si="260"/>
        <v>1.02</v>
      </c>
      <c r="Z456" s="47">
        <f t="shared" si="261"/>
        <v>14.77495006954317</v>
      </c>
      <c r="AA456" s="47">
        <f t="shared" si="262"/>
        <v>23.646507580976966</v>
      </c>
      <c r="AB456" s="47">
        <f t="shared" si="263"/>
        <v>27.882906418354146</v>
      </c>
      <c r="AC456" s="51"/>
      <c r="AD456" s="12">
        <f t="shared" si="264"/>
        <v>-1.0123222262305693</v>
      </c>
      <c r="AE456" s="30">
        <f t="shared" si="265"/>
        <v>-58.00179107029934</v>
      </c>
      <c r="AF456" s="43">
        <f t="shared" si="272"/>
        <v>2.5786265461939548</v>
      </c>
      <c r="AG456" s="45">
        <f t="shared" si="269"/>
        <v>43240</v>
      </c>
      <c r="AH456" s="42">
        <f t="shared" si="270"/>
        <v>150</v>
      </c>
      <c r="AI456" s="45">
        <f t="shared" si="271"/>
        <v>43240</v>
      </c>
      <c r="AJ456" s="30">
        <f t="shared" si="251"/>
        <v>14.77495006954317</v>
      </c>
      <c r="AK456" s="30">
        <f t="shared" si="252"/>
        <v>23.646507580976966</v>
      </c>
      <c r="AL456" s="42"/>
      <c r="AM456" s="42"/>
    </row>
    <row r="457" spans="15:39" x14ac:dyDescent="0.25">
      <c r="O457" s="30">
        <f t="shared" si="266"/>
        <v>43.617644162318854</v>
      </c>
      <c r="P457" s="12">
        <f t="shared" si="267"/>
        <v>-4.3730969737969891</v>
      </c>
      <c r="Q457" s="30">
        <f t="shared" si="253"/>
        <v>-250.55999999999983</v>
      </c>
      <c r="R457" s="47">
        <f t="shared" si="254"/>
        <v>-14.516804463268793</v>
      </c>
      <c r="S457" s="47">
        <f t="shared" si="255"/>
        <v>23.738530644571938</v>
      </c>
      <c r="T457" s="47">
        <f t="shared" si="256"/>
        <v>27.825446069884698</v>
      </c>
      <c r="U457" s="12">
        <f t="shared" si="268"/>
        <v>1.0219425805340703</v>
      </c>
      <c r="V457" s="51">
        <f t="shared" si="257"/>
        <v>1.0219425805340703</v>
      </c>
      <c r="W457" s="47">
        <f t="shared" si="258"/>
        <v>1.0219425805340703</v>
      </c>
      <c r="X457" s="51">
        <f t="shared" si="259"/>
        <v>1.0219425805340703</v>
      </c>
      <c r="Y457" s="51">
        <f t="shared" si="260"/>
        <v>1.03</v>
      </c>
      <c r="Z457" s="47">
        <f t="shared" si="261"/>
        <v>14.516804463268793</v>
      </c>
      <c r="AA457" s="47">
        <f t="shared" si="262"/>
        <v>23.738530644571938</v>
      </c>
      <c r="AB457" s="47">
        <f t="shared" si="263"/>
        <v>27.825446069884698</v>
      </c>
      <c r="AC457" s="51"/>
      <c r="AD457" s="12">
        <f t="shared" si="264"/>
        <v>-1.0219425805340703</v>
      </c>
      <c r="AE457" s="30">
        <f t="shared" si="265"/>
        <v>-58.552996769310461</v>
      </c>
      <c r="AF457" s="43">
        <f t="shared" si="272"/>
        <v>2.5882469004974555</v>
      </c>
      <c r="AG457" s="45">
        <f t="shared" si="269"/>
        <v>43241</v>
      </c>
      <c r="AH457" s="42">
        <f t="shared" si="270"/>
        <v>151</v>
      </c>
      <c r="AI457" s="45">
        <f t="shared" si="271"/>
        <v>43241</v>
      </c>
      <c r="AJ457" s="30">
        <f t="shared" si="251"/>
        <v>14.516804463268793</v>
      </c>
      <c r="AK457" s="30">
        <f t="shared" si="252"/>
        <v>23.738530644571938</v>
      </c>
      <c r="AL457" s="42"/>
      <c r="AM457" s="42"/>
    </row>
    <row r="458" spans="15:39" x14ac:dyDescent="0.25">
      <c r="O458" s="30">
        <f t="shared" si="266"/>
        <v>43.617644162318854</v>
      </c>
      <c r="P458" s="12">
        <f t="shared" si="267"/>
        <v>-4.3793801591041683</v>
      </c>
      <c r="Q458" s="30">
        <f t="shared" si="253"/>
        <v>-250.91999999999979</v>
      </c>
      <c r="R458" s="47">
        <f t="shared" si="254"/>
        <v>-14.258085758410957</v>
      </c>
      <c r="S458" s="47">
        <f t="shared" si="255"/>
        <v>23.828929925702127</v>
      </c>
      <c r="T458" s="47">
        <f t="shared" si="256"/>
        <v>27.768883861225387</v>
      </c>
      <c r="U458" s="12">
        <f t="shared" si="268"/>
        <v>1.0315895378286672</v>
      </c>
      <c r="V458" s="51">
        <f t="shared" si="257"/>
        <v>1.0315895378286672</v>
      </c>
      <c r="W458" s="47">
        <f t="shared" si="258"/>
        <v>1.0315895378286672</v>
      </c>
      <c r="X458" s="51">
        <f t="shared" si="259"/>
        <v>1.0315895378286672</v>
      </c>
      <c r="Y458" s="51">
        <f t="shared" si="260"/>
        <v>1.04</v>
      </c>
      <c r="Z458" s="47">
        <f t="shared" si="261"/>
        <v>14.258085758410955</v>
      </c>
      <c r="AA458" s="47">
        <f t="shared" si="262"/>
        <v>23.828929925702131</v>
      </c>
      <c r="AB458" s="47">
        <f t="shared" si="263"/>
        <v>27.76888386122539</v>
      </c>
      <c r="AC458" s="51"/>
      <c r="AD458" s="12">
        <f t="shared" si="264"/>
        <v>-1.0315895378286672</v>
      </c>
      <c r="AE458" s="30">
        <f t="shared" si="265"/>
        <v>-59.10572670743381</v>
      </c>
      <c r="AF458" s="43">
        <f t="shared" si="272"/>
        <v>2.5978938577920525</v>
      </c>
      <c r="AG458" s="45">
        <f t="shared" si="269"/>
        <v>43241</v>
      </c>
      <c r="AH458" s="42">
        <f t="shared" si="270"/>
        <v>151</v>
      </c>
      <c r="AI458" s="45">
        <f t="shared" si="271"/>
        <v>43241</v>
      </c>
      <c r="AJ458" s="30">
        <f t="shared" si="251"/>
        <v>14.258085758410955</v>
      </c>
      <c r="AK458" s="30">
        <f t="shared" si="252"/>
        <v>23.828929925702131</v>
      </c>
      <c r="AL458" s="42"/>
      <c r="AM458" s="42"/>
    </row>
    <row r="459" spans="15:39" x14ac:dyDescent="0.25">
      <c r="O459" s="30">
        <f t="shared" si="266"/>
        <v>43.617644162318854</v>
      </c>
      <c r="P459" s="12">
        <f t="shared" si="267"/>
        <v>-4.3856633444113475</v>
      </c>
      <c r="Q459" s="30">
        <f t="shared" si="253"/>
        <v>-251.2799999999998</v>
      </c>
      <c r="R459" s="47">
        <f t="shared" si="254"/>
        <v>-13.998804168741128</v>
      </c>
      <c r="S459" s="47">
        <f t="shared" si="255"/>
        <v>23.91770185555869</v>
      </c>
      <c r="T459" s="47">
        <f t="shared" si="256"/>
        <v>27.713227531382184</v>
      </c>
      <c r="U459" s="12">
        <f t="shared" si="268"/>
        <v>1.0412628375214044</v>
      </c>
      <c r="V459" s="51">
        <f t="shared" si="257"/>
        <v>1.0412628375214044</v>
      </c>
      <c r="W459" s="47">
        <f t="shared" si="258"/>
        <v>1.0412628375214044</v>
      </c>
      <c r="X459" s="51">
        <f t="shared" si="259"/>
        <v>1.0412628375214044</v>
      </c>
      <c r="Y459" s="51">
        <f t="shared" si="260"/>
        <v>1.05</v>
      </c>
      <c r="Z459" s="47">
        <f t="shared" si="261"/>
        <v>13.998804168741128</v>
      </c>
      <c r="AA459" s="47">
        <f t="shared" si="262"/>
        <v>23.917701855558686</v>
      </c>
      <c r="AB459" s="47">
        <f t="shared" si="263"/>
        <v>27.713227531382184</v>
      </c>
      <c r="AC459" s="51"/>
      <c r="AD459" s="12">
        <f t="shared" si="264"/>
        <v>-1.0412628375214044</v>
      </c>
      <c r="AE459" s="30">
        <f t="shared" si="265"/>
        <v>-59.659965953792849</v>
      </c>
      <c r="AF459" s="43">
        <f t="shared" si="272"/>
        <v>2.6075671574847896</v>
      </c>
      <c r="AG459" s="45">
        <f t="shared" si="269"/>
        <v>43242</v>
      </c>
      <c r="AH459" s="42">
        <f t="shared" si="270"/>
        <v>152</v>
      </c>
      <c r="AI459" s="45">
        <f t="shared" si="271"/>
        <v>43242</v>
      </c>
      <c r="AJ459" s="30">
        <f t="shared" ref="AJ459:AJ522" si="273">Z459</f>
        <v>13.998804168741128</v>
      </c>
      <c r="AK459" s="30">
        <f t="shared" ref="AK459:AK522" si="274">AA459</f>
        <v>23.917701855558686</v>
      </c>
      <c r="AL459" s="42"/>
      <c r="AM459" s="42"/>
    </row>
    <row r="460" spans="15:39" x14ac:dyDescent="0.25">
      <c r="O460" s="30">
        <f t="shared" si="266"/>
        <v>43.617644162318854</v>
      </c>
      <c r="P460" s="12">
        <f t="shared" si="267"/>
        <v>-4.3919465297185267</v>
      </c>
      <c r="Q460" s="30">
        <f t="shared" ref="Q460:Q523" si="275">P460*180/PI()</f>
        <v>-251.63999999999976</v>
      </c>
      <c r="R460" s="47">
        <f t="shared" ref="R460:R523" si="276">O460*COS(P460)</f>
        <v>-13.738969930252514</v>
      </c>
      <c r="S460" s="47">
        <f t="shared" ref="S460:S523" si="277">O460*SIN(P460)+$S$8</f>
        <v>24.004842929577848</v>
      </c>
      <c r="T460" s="47">
        <f t="shared" ref="T460:T523" si="278">SQRT(R460^2+S460^2)</f>
        <v>27.658484752749679</v>
      </c>
      <c r="U460" s="12">
        <f t="shared" si="268"/>
        <v>1.0509622089587356</v>
      </c>
      <c r="V460" s="51">
        <f t="shared" ref="V460:V523" si="279">U460+$D$8-$I$10</f>
        <v>1.0509622089587356</v>
      </c>
      <c r="W460" s="47">
        <f t="shared" ref="W460:W511" si="280">U460+$D$8-$I$10</f>
        <v>1.0509622089587356</v>
      </c>
      <c r="X460" s="51">
        <f t="shared" ref="X460:X523" si="281">IF(AND(W460&gt;0,W460&lt;=2*PI()),W460,MOD(W460,2*PI()))</f>
        <v>1.0509622089587356</v>
      </c>
      <c r="Y460" s="51">
        <f t="shared" ref="Y460:Y523" si="282">ROUNDUP(X460,2)</f>
        <v>1.06</v>
      </c>
      <c r="Z460" s="47">
        <f t="shared" ref="Z460:Z511" si="283">T460*COS(V460)</f>
        <v>13.738969930252518</v>
      </c>
      <c r="AA460" s="47">
        <f t="shared" ref="AA460:AA511" si="284">T460*SIN(V460)</f>
        <v>24.004842929577851</v>
      </c>
      <c r="AB460" s="47">
        <f t="shared" ref="AB460:AB523" si="285">SQRT(Z460^2+AA460^2)</f>
        <v>27.658484752749679</v>
      </c>
      <c r="AC460" s="51"/>
      <c r="AD460" s="12">
        <f t="shared" ref="AD460:AD511" si="286">ATAN(S460/R460)</f>
        <v>-1.0509622089587356</v>
      </c>
      <c r="AE460" s="30">
        <f t="shared" ref="AE460:AE523" si="287">AD460*180/PI()</f>
        <v>-60.215699001081667</v>
      </c>
      <c r="AF460" s="43">
        <f t="shared" si="272"/>
        <v>2.6172665289221211</v>
      </c>
      <c r="AG460" s="45">
        <f t="shared" si="269"/>
        <v>43243</v>
      </c>
      <c r="AH460" s="42">
        <f t="shared" si="270"/>
        <v>153</v>
      </c>
      <c r="AI460" s="45">
        <f t="shared" si="271"/>
        <v>43243</v>
      </c>
      <c r="AJ460" s="30">
        <f t="shared" si="273"/>
        <v>13.738969930252518</v>
      </c>
      <c r="AK460" s="30">
        <f t="shared" si="274"/>
        <v>24.004842929577851</v>
      </c>
      <c r="AL460" s="42"/>
      <c r="AM460" s="42"/>
    </row>
    <row r="461" spans="15:39" x14ac:dyDescent="0.25">
      <c r="O461" s="30">
        <f t="shared" ref="O461:O524" si="288">O460</f>
        <v>43.617644162318854</v>
      </c>
      <c r="P461" s="12">
        <f t="shared" ref="P461:P524" si="289">P460-2*PI()/P$8</f>
        <v>-4.3982297150257059</v>
      </c>
      <c r="Q461" s="30">
        <f t="shared" si="275"/>
        <v>-251.99999999999977</v>
      </c>
      <c r="R461" s="47">
        <f t="shared" si="276"/>
        <v>-13.478593300755936</v>
      </c>
      <c r="S461" s="47">
        <f t="shared" si="277"/>
        <v>24.090349707579207</v>
      </c>
      <c r="T461" s="47">
        <f t="shared" si="278"/>
        <v>27.604663127823972</v>
      </c>
      <c r="U461" s="12">
        <f t="shared" ref="U461:U524" si="290">-ATAN(S461/R461)</f>
        <v>1.0606873713867067</v>
      </c>
      <c r="V461" s="51">
        <f t="shared" si="279"/>
        <v>1.0606873713867067</v>
      </c>
      <c r="W461" s="47">
        <f t="shared" si="280"/>
        <v>1.0606873713867067</v>
      </c>
      <c r="X461" s="51">
        <f t="shared" si="281"/>
        <v>1.0606873713867067</v>
      </c>
      <c r="Y461" s="51">
        <f t="shared" si="282"/>
        <v>1.07</v>
      </c>
      <c r="Z461" s="47">
        <f t="shared" si="283"/>
        <v>13.478593300755936</v>
      </c>
      <c r="AA461" s="47">
        <f t="shared" si="284"/>
        <v>24.090349707579204</v>
      </c>
      <c r="AB461" s="47">
        <f t="shared" si="285"/>
        <v>27.604663127823969</v>
      </c>
      <c r="AC461" s="51"/>
      <c r="AD461" s="12">
        <f t="shared" si="286"/>
        <v>-1.0606873713867067</v>
      </c>
      <c r="AE461" s="30">
        <f t="shared" si="287"/>
        <v>-60.772909763283607</v>
      </c>
      <c r="AF461" s="43">
        <f t="shared" si="272"/>
        <v>2.6269916913500921</v>
      </c>
      <c r="AG461" s="45">
        <f t="shared" ref="AG461:AG524" si="291">$AI$11+AH461-1</f>
        <v>43243</v>
      </c>
      <c r="AH461" s="42">
        <f t="shared" ref="AH461:AH524" si="292">INT(AF461/$AH$7)+1</f>
        <v>153</v>
      </c>
      <c r="AI461" s="45">
        <f t="shared" ref="AI461:AI524" si="293">$AI$11+AH461-1</f>
        <v>43243</v>
      </c>
      <c r="AJ461" s="30">
        <f t="shared" si="273"/>
        <v>13.478593300755936</v>
      </c>
      <c r="AK461" s="30">
        <f t="shared" si="274"/>
        <v>24.090349707579204</v>
      </c>
      <c r="AL461" s="42"/>
      <c r="AM461" s="42"/>
    </row>
    <row r="462" spans="15:39" x14ac:dyDescent="0.25">
      <c r="O462" s="30">
        <f t="shared" si="288"/>
        <v>43.617644162318854</v>
      </c>
      <c r="P462" s="12">
        <f t="shared" si="289"/>
        <v>-4.4045129003328851</v>
      </c>
      <c r="Q462" s="30">
        <f t="shared" si="275"/>
        <v>-252.35999999999973</v>
      </c>
      <c r="R462" s="47">
        <f t="shared" si="276"/>
        <v>-13.21768455947489</v>
      </c>
      <c r="S462" s="47">
        <f t="shared" si="277"/>
        <v>24.174218813901575</v>
      </c>
      <c r="T462" s="47">
        <f t="shared" si="278"/>
        <v>27.551770185891392</v>
      </c>
      <c r="U462" s="12">
        <f t="shared" si="290"/>
        <v>1.07043803391873</v>
      </c>
      <c r="V462" s="51">
        <f t="shared" si="279"/>
        <v>1.07043803391873</v>
      </c>
      <c r="W462" s="47">
        <f t="shared" si="280"/>
        <v>1.07043803391873</v>
      </c>
      <c r="X462" s="51">
        <f t="shared" si="281"/>
        <v>1.07043803391873</v>
      </c>
      <c r="Y462" s="51">
        <f t="shared" si="282"/>
        <v>1.08</v>
      </c>
      <c r="Z462" s="47">
        <f t="shared" si="283"/>
        <v>13.21768455947489</v>
      </c>
      <c r="AA462" s="47">
        <f t="shared" si="284"/>
        <v>24.174218813901575</v>
      </c>
      <c r="AB462" s="47">
        <f t="shared" si="285"/>
        <v>27.551770185891392</v>
      </c>
      <c r="AC462" s="51"/>
      <c r="AD462" s="12">
        <f t="shared" si="286"/>
        <v>-1.07043803391873</v>
      </c>
      <c r="AE462" s="30">
        <f t="shared" si="287"/>
        <v>-61.331581573824892</v>
      </c>
      <c r="AF462" s="43">
        <f t="shared" ref="AF462:AF525" si="294">$AD$12-AD462</f>
        <v>2.6367423538821155</v>
      </c>
      <c r="AG462" s="45">
        <f t="shared" si="291"/>
        <v>43244</v>
      </c>
      <c r="AH462" s="42">
        <f t="shared" si="292"/>
        <v>154</v>
      </c>
      <c r="AI462" s="45">
        <f t="shared" si="293"/>
        <v>43244</v>
      </c>
      <c r="AJ462" s="30">
        <f t="shared" si="273"/>
        <v>13.21768455947489</v>
      </c>
      <c r="AK462" s="30">
        <f t="shared" si="274"/>
        <v>24.174218813901575</v>
      </c>
      <c r="AL462" s="42"/>
      <c r="AM462" s="42"/>
    </row>
    <row r="463" spans="15:39" x14ac:dyDescent="0.25">
      <c r="O463" s="30">
        <f t="shared" si="288"/>
        <v>43.617644162318854</v>
      </c>
      <c r="P463" s="12">
        <f t="shared" si="289"/>
        <v>-4.4107960856400643</v>
      </c>
      <c r="Q463" s="30">
        <f t="shared" si="275"/>
        <v>-252.71999999999969</v>
      </c>
      <c r="R463" s="47">
        <f t="shared" si="276"/>
        <v>-12.956254006639742</v>
      </c>
      <c r="S463" s="47">
        <f t="shared" si="277"/>
        <v>24.256446937536253</v>
      </c>
      <c r="T463" s="47">
        <f t="shared" si="278"/>
        <v>27.499813379695514</v>
      </c>
      <c r="U463" s="12">
        <f t="shared" si="290"/>
        <v>1.0802138955111957</v>
      </c>
      <c r="V463" s="51">
        <f t="shared" si="279"/>
        <v>1.0802138955111957</v>
      </c>
      <c r="W463" s="47">
        <f t="shared" si="280"/>
        <v>1.0802138955111957</v>
      </c>
      <c r="X463" s="51">
        <f t="shared" si="281"/>
        <v>1.0802138955111957</v>
      </c>
      <c r="Y463" s="51">
        <f t="shared" si="282"/>
        <v>1.0900000000000001</v>
      </c>
      <c r="Z463" s="47">
        <f t="shared" si="283"/>
        <v>12.956254006639746</v>
      </c>
      <c r="AA463" s="47">
        <f t="shared" si="284"/>
        <v>24.256446937536253</v>
      </c>
      <c r="AB463" s="47">
        <f t="shared" si="285"/>
        <v>27.499813379695514</v>
      </c>
      <c r="AC463" s="51"/>
      <c r="AD463" s="12">
        <f t="shared" si="286"/>
        <v>-1.0802138955111957</v>
      </c>
      <c r="AE463" s="30">
        <f t="shared" si="287"/>
        <v>-61.891697184177218</v>
      </c>
      <c r="AF463" s="43">
        <f t="shared" si="294"/>
        <v>2.6465182154745808</v>
      </c>
      <c r="AG463" s="45">
        <f t="shared" si="291"/>
        <v>43244</v>
      </c>
      <c r="AH463" s="42">
        <f t="shared" si="292"/>
        <v>154</v>
      </c>
      <c r="AI463" s="45">
        <f t="shared" si="293"/>
        <v>43244</v>
      </c>
      <c r="AJ463" s="30">
        <f t="shared" si="273"/>
        <v>12.956254006639746</v>
      </c>
      <c r="AK463" s="30">
        <f t="shared" si="274"/>
        <v>24.256446937536253</v>
      </c>
      <c r="AL463" s="42"/>
      <c r="AM463" s="42"/>
    </row>
    <row r="464" spans="15:39" x14ac:dyDescent="0.25">
      <c r="O464" s="30">
        <f t="shared" si="288"/>
        <v>43.617644162318854</v>
      </c>
      <c r="P464" s="12">
        <f t="shared" si="289"/>
        <v>-4.4170792709472435</v>
      </c>
      <c r="Q464" s="30">
        <f t="shared" si="275"/>
        <v>-253.0799999999997</v>
      </c>
      <c r="R464" s="47">
        <f t="shared" si="276"/>
        <v>-12.694311963081068</v>
      </c>
      <c r="S464" s="47">
        <f t="shared" si="277"/>
        <v>24.337030832257696</v>
      </c>
      <c r="T464" s="47">
        <f t="shared" si="278"/>
        <v>27.448800082085278</v>
      </c>
      <c r="U464" s="12">
        <f t="shared" si="290"/>
        <v>1.0900146449471468</v>
      </c>
      <c r="V464" s="51">
        <f t="shared" si="279"/>
        <v>1.0900146449471468</v>
      </c>
      <c r="W464" s="47">
        <f t="shared" si="280"/>
        <v>1.0900146449471468</v>
      </c>
      <c r="X464" s="51">
        <f t="shared" si="281"/>
        <v>1.0900146449471468</v>
      </c>
      <c r="Y464" s="51">
        <f t="shared" si="282"/>
        <v>1.1000000000000001</v>
      </c>
      <c r="Z464" s="47">
        <f t="shared" si="283"/>
        <v>12.694311963081065</v>
      </c>
      <c r="AA464" s="47">
        <f t="shared" si="284"/>
        <v>24.337030832257696</v>
      </c>
      <c r="AB464" s="47">
        <f t="shared" si="285"/>
        <v>27.448800082085278</v>
      </c>
      <c r="AC464" s="51"/>
      <c r="AD464" s="12">
        <f t="shared" si="286"/>
        <v>-1.0900146449471468</v>
      </c>
      <c r="AE464" s="30">
        <f t="shared" si="287"/>
        <v>-62.453238762922439</v>
      </c>
      <c r="AF464" s="43">
        <f t="shared" si="294"/>
        <v>2.6563189649105321</v>
      </c>
      <c r="AG464" s="45">
        <f t="shared" si="291"/>
        <v>43245</v>
      </c>
      <c r="AH464" s="42">
        <f t="shared" si="292"/>
        <v>155</v>
      </c>
      <c r="AI464" s="45">
        <f t="shared" si="293"/>
        <v>43245</v>
      </c>
      <c r="AJ464" s="30">
        <f t="shared" si="273"/>
        <v>12.694311963081065</v>
      </c>
      <c r="AK464" s="30">
        <f t="shared" si="274"/>
        <v>24.337030832257696</v>
      </c>
      <c r="AL464" s="42"/>
      <c r="AM464" s="42"/>
    </row>
    <row r="465" spans="15:39" x14ac:dyDescent="0.25">
      <c r="O465" s="30">
        <f t="shared" si="288"/>
        <v>43.617644162318854</v>
      </c>
      <c r="P465" s="12">
        <f t="shared" si="289"/>
        <v>-4.4233624562544227</v>
      </c>
      <c r="Q465" s="30">
        <f t="shared" si="275"/>
        <v>-253.43999999999966</v>
      </c>
      <c r="R465" s="47">
        <f t="shared" si="276"/>
        <v>-12.431868769822238</v>
      </c>
      <c r="S465" s="47">
        <f t="shared" si="277"/>
        <v>24.415967316751754</v>
      </c>
      <c r="T465" s="47">
        <f t="shared" si="278"/>
        <v>27.398737582647328</v>
      </c>
      <c r="U465" s="12">
        <f t="shared" si="290"/>
        <v>1.0998399608282421</v>
      </c>
      <c r="V465" s="51">
        <f t="shared" si="279"/>
        <v>1.0998399608282421</v>
      </c>
      <c r="W465" s="47">
        <f t="shared" si="280"/>
        <v>1.0998399608282421</v>
      </c>
      <c r="X465" s="51">
        <f t="shared" si="281"/>
        <v>1.0998399608282421</v>
      </c>
      <c r="Y465" s="51">
        <f t="shared" si="282"/>
        <v>1.1000000000000001</v>
      </c>
      <c r="Z465" s="47">
        <f t="shared" si="283"/>
        <v>12.431868769822236</v>
      </c>
      <c r="AA465" s="47">
        <f t="shared" si="284"/>
        <v>24.415967316751754</v>
      </c>
      <c r="AB465" s="47">
        <f t="shared" si="285"/>
        <v>27.398737582647328</v>
      </c>
      <c r="AC465" s="51"/>
      <c r="AD465" s="12">
        <f t="shared" si="286"/>
        <v>-1.0998399608282421</v>
      </c>
      <c r="AE465" s="30">
        <f t="shared" si="287"/>
        <v>-63.016187895292063</v>
      </c>
      <c r="AF465" s="43">
        <f t="shared" si="294"/>
        <v>2.6661442807916274</v>
      </c>
      <c r="AG465" s="45">
        <f t="shared" si="291"/>
        <v>43245</v>
      </c>
      <c r="AH465" s="42">
        <f t="shared" si="292"/>
        <v>155</v>
      </c>
      <c r="AI465" s="45">
        <f t="shared" si="293"/>
        <v>43245</v>
      </c>
      <c r="AJ465" s="30">
        <f t="shared" si="273"/>
        <v>12.431868769822236</v>
      </c>
      <c r="AK465" s="30">
        <f t="shared" si="274"/>
        <v>24.415967316751754</v>
      </c>
      <c r="AL465" s="42"/>
      <c r="AM465" s="42"/>
    </row>
    <row r="466" spans="15:39" x14ac:dyDescent="0.25">
      <c r="O466" s="30">
        <f t="shared" si="288"/>
        <v>43.617644162318854</v>
      </c>
      <c r="P466" s="12">
        <f t="shared" si="289"/>
        <v>-4.4296456415616019</v>
      </c>
      <c r="Q466" s="30">
        <f t="shared" si="275"/>
        <v>-253.79999999999961</v>
      </c>
      <c r="R466" s="47">
        <f t="shared" si="276"/>
        <v>-12.168934787671143</v>
      </c>
      <c r="S466" s="47">
        <f t="shared" si="277"/>
        <v>24.49325327474115</v>
      </c>
      <c r="T466" s="47">
        <f t="shared" si="278"/>
        <v>27.349633084325117</v>
      </c>
      <c r="U466" s="12">
        <f t="shared" si="290"/>
        <v>1.1096895115752254</v>
      </c>
      <c r="V466" s="51">
        <f t="shared" si="279"/>
        <v>1.1096895115752254</v>
      </c>
      <c r="W466" s="47">
        <f t="shared" si="280"/>
        <v>1.1096895115752254</v>
      </c>
      <c r="X466" s="51">
        <f t="shared" si="281"/>
        <v>1.1096895115752254</v>
      </c>
      <c r="Y466" s="51">
        <f t="shared" si="282"/>
        <v>1.1100000000000001</v>
      </c>
      <c r="Z466" s="47">
        <f t="shared" si="283"/>
        <v>12.168934787671144</v>
      </c>
      <c r="AA466" s="47">
        <f t="shared" si="284"/>
        <v>24.493253274741146</v>
      </c>
      <c r="AB466" s="47">
        <f t="shared" si="285"/>
        <v>27.349633084325113</v>
      </c>
      <c r="AC466" s="51"/>
      <c r="AD466" s="12">
        <f t="shared" si="286"/>
        <v>-1.1096895115752254</v>
      </c>
      <c r="AE466" s="30">
        <f t="shared" si="287"/>
        <v>-63.580525583194131</v>
      </c>
      <c r="AF466" s="43">
        <f t="shared" si="294"/>
        <v>2.6759938315386105</v>
      </c>
      <c r="AG466" s="45">
        <f t="shared" si="291"/>
        <v>43246</v>
      </c>
      <c r="AH466" s="42">
        <f t="shared" si="292"/>
        <v>156</v>
      </c>
      <c r="AI466" s="45">
        <f t="shared" si="293"/>
        <v>43246</v>
      </c>
      <c r="AJ466" s="30">
        <f t="shared" si="273"/>
        <v>12.168934787671144</v>
      </c>
      <c r="AK466" s="30">
        <f t="shared" si="274"/>
        <v>24.493253274741146</v>
      </c>
      <c r="AL466" s="42"/>
      <c r="AM466" s="42"/>
    </row>
    <row r="467" spans="15:39" x14ac:dyDescent="0.25">
      <c r="O467" s="30">
        <f t="shared" si="288"/>
        <v>43.617644162318854</v>
      </c>
      <c r="P467" s="12">
        <f t="shared" si="289"/>
        <v>-4.4359288268687811</v>
      </c>
      <c r="Q467" s="30">
        <f t="shared" si="275"/>
        <v>-254.15999999999963</v>
      </c>
      <c r="R467" s="47">
        <f t="shared" si="276"/>
        <v>-11.905520396811186</v>
      </c>
      <c r="S467" s="47">
        <f t="shared" si="277"/>
        <v>24.568885655108616</v>
      </c>
      <c r="T467" s="47">
        <f t="shared" si="278"/>
        <v>27.301493700028374</v>
      </c>
      <c r="U467" s="12">
        <f t="shared" si="290"/>
        <v>1.1195629554371072</v>
      </c>
      <c r="V467" s="51">
        <f t="shared" si="279"/>
        <v>1.1195629554371072</v>
      </c>
      <c r="W467" s="47">
        <f t="shared" si="280"/>
        <v>1.1195629554371072</v>
      </c>
      <c r="X467" s="51">
        <f t="shared" si="281"/>
        <v>1.1195629554371072</v>
      </c>
      <c r="Y467" s="51">
        <f t="shared" si="282"/>
        <v>1.1200000000000001</v>
      </c>
      <c r="Z467" s="47">
        <f t="shared" si="283"/>
        <v>11.90552039681118</v>
      </c>
      <c r="AA467" s="47">
        <f t="shared" si="284"/>
        <v>24.568885655108616</v>
      </c>
      <c r="AB467" s="47">
        <f t="shared" si="285"/>
        <v>27.301493700028374</v>
      </c>
      <c r="AC467" s="51"/>
      <c r="AD467" s="12">
        <f t="shared" si="286"/>
        <v>-1.1195629554371072</v>
      </c>
      <c r="AE467" s="30">
        <f t="shared" si="287"/>
        <v>-64.146232245739299</v>
      </c>
      <c r="AF467" s="43">
        <f t="shared" si="294"/>
        <v>2.6858672754004926</v>
      </c>
      <c r="AG467" s="45">
        <f t="shared" si="291"/>
        <v>43247</v>
      </c>
      <c r="AH467" s="42">
        <f t="shared" si="292"/>
        <v>157</v>
      </c>
      <c r="AI467" s="45">
        <f t="shared" si="293"/>
        <v>43247</v>
      </c>
      <c r="AJ467" s="30">
        <f t="shared" si="273"/>
        <v>11.90552039681118</v>
      </c>
      <c r="AK467" s="30">
        <f t="shared" si="274"/>
        <v>24.568885655108616</v>
      </c>
      <c r="AL467" s="42"/>
      <c r="AM467" s="42"/>
    </row>
    <row r="468" spans="15:39" x14ac:dyDescent="0.25">
      <c r="O468" s="30">
        <f t="shared" si="288"/>
        <v>43.617644162318854</v>
      </c>
      <c r="P468" s="12">
        <f t="shared" si="289"/>
        <v>-4.4422120121759603</v>
      </c>
      <c r="Q468" s="30">
        <f t="shared" si="275"/>
        <v>-254.51999999999958</v>
      </c>
      <c r="R468" s="47">
        <f t="shared" si="276"/>
        <v>-11.641635996391479</v>
      </c>
      <c r="S468" s="47">
        <f t="shared" si="277"/>
        <v>24.642861472017266</v>
      </c>
      <c r="T468" s="47">
        <f t="shared" si="278"/>
        <v>27.254326449235737</v>
      </c>
      <c r="U468" s="12">
        <f t="shared" si="290"/>
        <v>1.12945994050925</v>
      </c>
      <c r="V468" s="51">
        <f t="shared" si="279"/>
        <v>1.12945994050925</v>
      </c>
      <c r="W468" s="47">
        <f t="shared" si="280"/>
        <v>1.12945994050925</v>
      </c>
      <c r="X468" s="51">
        <f t="shared" si="281"/>
        <v>1.12945994050925</v>
      </c>
      <c r="Y468" s="51">
        <f t="shared" si="282"/>
        <v>1.1300000000000001</v>
      </c>
      <c r="Z468" s="47">
        <f t="shared" si="283"/>
        <v>11.64163599639148</v>
      </c>
      <c r="AA468" s="47">
        <f t="shared" si="284"/>
        <v>24.642861472017263</v>
      </c>
      <c r="AB468" s="47">
        <f t="shared" si="285"/>
        <v>27.254326449235737</v>
      </c>
      <c r="AC468" s="51"/>
      <c r="AD468" s="12">
        <f t="shared" si="286"/>
        <v>-1.12945994050925</v>
      </c>
      <c r="AE468" s="30">
        <f t="shared" si="287"/>
        <v>-64.713287720277066</v>
      </c>
      <c r="AF468" s="43">
        <f t="shared" si="294"/>
        <v>2.6957642604726351</v>
      </c>
      <c r="AG468" s="45">
        <f t="shared" si="291"/>
        <v>43247</v>
      </c>
      <c r="AH468" s="42">
        <f t="shared" si="292"/>
        <v>157</v>
      </c>
      <c r="AI468" s="45">
        <f t="shared" si="293"/>
        <v>43247</v>
      </c>
      <c r="AJ468" s="30">
        <f t="shared" si="273"/>
        <v>11.64163599639148</v>
      </c>
      <c r="AK468" s="30">
        <f t="shared" si="274"/>
        <v>24.642861472017263</v>
      </c>
      <c r="AL468" s="42"/>
      <c r="AM468" s="42"/>
    </row>
    <row r="469" spans="15:39" x14ac:dyDescent="0.25">
      <c r="O469" s="30">
        <f t="shared" si="288"/>
        <v>43.617644162318854</v>
      </c>
      <c r="P469" s="12">
        <f t="shared" si="289"/>
        <v>-4.4484951974831395</v>
      </c>
      <c r="Q469" s="30">
        <f t="shared" si="275"/>
        <v>-254.87999999999957</v>
      </c>
      <c r="R469" s="47">
        <f t="shared" si="276"/>
        <v>-11.377292004116304</v>
      </c>
      <c r="S469" s="47">
        <f t="shared" si="277"/>
        <v>24.715177805028524</v>
      </c>
      <c r="T469" s="47">
        <f t="shared" si="278"/>
        <v>27.208138254594036</v>
      </c>
      <c r="U469" s="12">
        <f t="shared" si="290"/>
        <v>1.1393801047605556</v>
      </c>
      <c r="V469" s="51">
        <f t="shared" si="279"/>
        <v>1.1393801047605556</v>
      </c>
      <c r="W469" s="47">
        <f t="shared" si="280"/>
        <v>1.1393801047605556</v>
      </c>
      <c r="X469" s="51">
        <f t="shared" si="281"/>
        <v>1.1393801047605556</v>
      </c>
      <c r="Y469" s="51">
        <f t="shared" si="282"/>
        <v>1.1399999999999999</v>
      </c>
      <c r="Z469" s="47">
        <f t="shared" si="283"/>
        <v>11.377292004116303</v>
      </c>
      <c r="AA469" s="47">
        <f t="shared" si="284"/>
        <v>24.715177805028524</v>
      </c>
      <c r="AB469" s="47">
        <f t="shared" si="285"/>
        <v>27.208138254594036</v>
      </c>
      <c r="AC469" s="51"/>
      <c r="AD469" s="12">
        <f t="shared" si="286"/>
        <v>-1.1393801047605556</v>
      </c>
      <c r="AE469" s="30">
        <f t="shared" si="287"/>
        <v>-65.281671263953427</v>
      </c>
      <c r="AF469" s="43">
        <f t="shared" si="294"/>
        <v>2.7056844247239411</v>
      </c>
      <c r="AG469" s="45">
        <f t="shared" si="291"/>
        <v>43248</v>
      </c>
      <c r="AH469" s="42">
        <f t="shared" si="292"/>
        <v>158</v>
      </c>
      <c r="AI469" s="45">
        <f t="shared" si="293"/>
        <v>43248</v>
      </c>
      <c r="AJ469" s="30">
        <f t="shared" si="273"/>
        <v>11.377292004116303</v>
      </c>
      <c r="AK469" s="30">
        <f t="shared" si="274"/>
        <v>24.715177805028524</v>
      </c>
      <c r="AL469" s="42"/>
      <c r="AM469" s="42"/>
    </row>
    <row r="470" spans="15:39" x14ac:dyDescent="0.25">
      <c r="O470" s="30">
        <f t="shared" si="288"/>
        <v>43.617644162318854</v>
      </c>
      <c r="P470" s="12">
        <f t="shared" si="289"/>
        <v>-4.4547783827903187</v>
      </c>
      <c r="Q470" s="30">
        <f t="shared" si="275"/>
        <v>-255.23999999999955</v>
      </c>
      <c r="R470" s="47">
        <f t="shared" si="276"/>
        <v>-11.112498855833856</v>
      </c>
      <c r="S470" s="47">
        <f t="shared" si="277"/>
        <v>24.785831799217391</v>
      </c>
      <c r="T470" s="47">
        <f t="shared" si="278"/>
        <v>27.162935938517485</v>
      </c>
      <c r="U470" s="12">
        <f t="shared" si="290"/>
        <v>1.1493230760699125</v>
      </c>
      <c r="V470" s="51">
        <f t="shared" si="279"/>
        <v>1.1493230760699125</v>
      </c>
      <c r="W470" s="47">
        <f t="shared" si="280"/>
        <v>1.1493230760699125</v>
      </c>
      <c r="X470" s="51">
        <f t="shared" si="281"/>
        <v>1.1493230760699125</v>
      </c>
      <c r="Y470" s="51">
        <f t="shared" si="282"/>
        <v>1.1499999999999999</v>
      </c>
      <c r="Z470" s="47">
        <f t="shared" si="283"/>
        <v>11.112498855833858</v>
      </c>
      <c r="AA470" s="47">
        <f t="shared" si="284"/>
        <v>24.785831799217391</v>
      </c>
      <c r="AB470" s="47">
        <f t="shared" si="285"/>
        <v>27.162935938517485</v>
      </c>
      <c r="AC470" s="51"/>
      <c r="AD470" s="12">
        <f t="shared" si="286"/>
        <v>-1.1493230760699125</v>
      </c>
      <c r="AE470" s="30">
        <f t="shared" si="287"/>
        <v>-65.851361555799244</v>
      </c>
      <c r="AF470" s="43">
        <f t="shared" si="294"/>
        <v>2.7156273960332977</v>
      </c>
      <c r="AG470" s="45">
        <f t="shared" si="291"/>
        <v>43248</v>
      </c>
      <c r="AH470" s="42">
        <f t="shared" si="292"/>
        <v>158</v>
      </c>
      <c r="AI470" s="45">
        <f t="shared" si="293"/>
        <v>43248</v>
      </c>
      <c r="AJ470" s="30">
        <f t="shared" si="273"/>
        <v>11.112498855833858</v>
      </c>
      <c r="AK470" s="30">
        <f t="shared" si="274"/>
        <v>24.785831799217391</v>
      </c>
      <c r="AL470" s="42"/>
      <c r="AM470" s="42"/>
    </row>
    <row r="471" spans="15:39" x14ac:dyDescent="0.25">
      <c r="O471" s="30">
        <f t="shared" si="288"/>
        <v>43.617644162318854</v>
      </c>
      <c r="P471" s="12">
        <f t="shared" si="289"/>
        <v>-4.4610615680974979</v>
      </c>
      <c r="Q471" s="30">
        <f t="shared" si="275"/>
        <v>-255.59999999999951</v>
      </c>
      <c r="R471" s="47">
        <f t="shared" si="276"/>
        <v>-10.847267005124223</v>
      </c>
      <c r="S471" s="47">
        <f t="shared" si="277"/>
        <v>24.854820665285139</v>
      </c>
      <c r="T471" s="47">
        <f t="shared" si="278"/>
        <v>27.1187262197903</v>
      </c>
      <c r="U471" s="12">
        <f t="shared" si="290"/>
        <v>1.1592884722720831</v>
      </c>
      <c r="V471" s="51">
        <f t="shared" si="279"/>
        <v>1.1592884722720831</v>
      </c>
      <c r="W471" s="47">
        <f t="shared" si="280"/>
        <v>1.1592884722720831</v>
      </c>
      <c r="X471" s="51">
        <f t="shared" si="281"/>
        <v>1.1592884722720831</v>
      </c>
      <c r="Y471" s="51">
        <f t="shared" si="282"/>
        <v>1.1599999999999999</v>
      </c>
      <c r="Z471" s="47">
        <f t="shared" si="283"/>
        <v>10.847267005124225</v>
      </c>
      <c r="AA471" s="47">
        <f t="shared" si="284"/>
        <v>24.854820665285139</v>
      </c>
      <c r="AB471" s="47">
        <f t="shared" si="285"/>
        <v>27.1187262197903</v>
      </c>
      <c r="AC471" s="51"/>
      <c r="AD471" s="12">
        <f t="shared" si="286"/>
        <v>-1.1592884722720831</v>
      </c>
      <c r="AE471" s="30">
        <f t="shared" si="287"/>
        <v>-66.42233669935932</v>
      </c>
      <c r="AF471" s="43">
        <f t="shared" si="294"/>
        <v>2.7255927922354681</v>
      </c>
      <c r="AG471" s="45">
        <f t="shared" si="291"/>
        <v>43249</v>
      </c>
      <c r="AH471" s="42">
        <f t="shared" si="292"/>
        <v>159</v>
      </c>
      <c r="AI471" s="45">
        <f t="shared" si="293"/>
        <v>43249</v>
      </c>
      <c r="AJ471" s="30">
        <f t="shared" si="273"/>
        <v>10.847267005124225</v>
      </c>
      <c r="AK471" s="30">
        <f t="shared" si="274"/>
        <v>24.854820665285139</v>
      </c>
      <c r="AL471" s="42"/>
      <c r="AM471" s="42"/>
    </row>
    <row r="472" spans="15:39" x14ac:dyDescent="0.25">
      <c r="O472" s="30">
        <f t="shared" si="288"/>
        <v>43.617644162318854</v>
      </c>
      <c r="P472" s="12">
        <f t="shared" si="289"/>
        <v>-4.4673447534046771</v>
      </c>
      <c r="Q472" s="30">
        <f t="shared" si="275"/>
        <v>-255.9599999999995</v>
      </c>
      <c r="R472" s="47">
        <f t="shared" si="276"/>
        <v>-10.581606922886724</v>
      </c>
      <c r="S472" s="47">
        <f t="shared" si="277"/>
        <v>24.922141679669487</v>
      </c>
      <c r="T472" s="47">
        <f t="shared" si="278"/>
        <v>27.075515710176294</v>
      </c>
      <c r="U472" s="12">
        <f t="shared" si="290"/>
        <v>1.1692759012131666</v>
      </c>
      <c r="V472" s="51">
        <f t="shared" si="279"/>
        <v>1.1692759012131666</v>
      </c>
      <c r="W472" s="47">
        <f t="shared" si="280"/>
        <v>1.1692759012131666</v>
      </c>
      <c r="X472" s="51">
        <f t="shared" si="281"/>
        <v>1.1692759012131666</v>
      </c>
      <c r="Y472" s="51">
        <f t="shared" si="282"/>
        <v>1.17</v>
      </c>
      <c r="Z472" s="47">
        <f t="shared" si="283"/>
        <v>10.581606922886722</v>
      </c>
      <c r="AA472" s="47">
        <f t="shared" si="284"/>
        <v>24.922141679669487</v>
      </c>
      <c r="AB472" s="47">
        <f t="shared" si="285"/>
        <v>27.07551571017629</v>
      </c>
      <c r="AC472" s="51"/>
      <c r="AD472" s="12">
        <f t="shared" si="286"/>
        <v>-1.1692759012131666</v>
      </c>
      <c r="AE472" s="30">
        <f t="shared" si="287"/>
        <v>-66.994574225870224</v>
      </c>
      <c r="AF472" s="43">
        <f t="shared" si="294"/>
        <v>2.7355802211765519</v>
      </c>
      <c r="AG472" s="45">
        <f t="shared" si="291"/>
        <v>43249</v>
      </c>
      <c r="AH472" s="42">
        <f t="shared" si="292"/>
        <v>159</v>
      </c>
      <c r="AI472" s="45">
        <f t="shared" si="293"/>
        <v>43249</v>
      </c>
      <c r="AJ472" s="30">
        <f t="shared" si="273"/>
        <v>10.581606922886722</v>
      </c>
      <c r="AK472" s="30">
        <f t="shared" si="274"/>
        <v>24.922141679669487</v>
      </c>
      <c r="AL472" s="42"/>
      <c r="AM472" s="42"/>
    </row>
    <row r="473" spans="15:39" x14ac:dyDescent="0.25">
      <c r="O473" s="30">
        <f t="shared" si="288"/>
        <v>43.617644162318854</v>
      </c>
      <c r="P473" s="12">
        <f t="shared" si="289"/>
        <v>-4.4736279387118563</v>
      </c>
      <c r="Q473" s="30">
        <f t="shared" si="275"/>
        <v>-256.31999999999948</v>
      </c>
      <c r="R473" s="47">
        <f t="shared" si="276"/>
        <v>-10.315529096926523</v>
      </c>
      <c r="S473" s="47">
        <f t="shared" si="277"/>
        <v>24.987792184652044</v>
      </c>
      <c r="T473" s="47">
        <f t="shared" si="278"/>
        <v>27.03331091103891</v>
      </c>
      <c r="U473" s="12">
        <f t="shared" si="290"/>
        <v>1.1792849608157803</v>
      </c>
      <c r="V473" s="51">
        <f t="shared" si="279"/>
        <v>1.1792849608157803</v>
      </c>
      <c r="W473" s="47">
        <f t="shared" si="280"/>
        <v>1.1792849608157803</v>
      </c>
      <c r="X473" s="51">
        <f t="shared" si="281"/>
        <v>1.1792849608157803</v>
      </c>
      <c r="Y473" s="51">
        <f t="shared" si="282"/>
        <v>1.18</v>
      </c>
      <c r="Z473" s="47">
        <f t="shared" si="283"/>
        <v>10.315529096926525</v>
      </c>
      <c r="AA473" s="47">
        <f t="shared" si="284"/>
        <v>24.98779218465204</v>
      </c>
      <c r="AB473" s="47">
        <f t="shared" si="285"/>
        <v>27.03331091103891</v>
      </c>
      <c r="AC473" s="51"/>
      <c r="AD473" s="12">
        <f t="shared" si="286"/>
        <v>-1.1792849608157803</v>
      </c>
      <c r="AE473" s="30">
        <f t="shared" si="287"/>
        <v>-67.568051097994868</v>
      </c>
      <c r="AF473" s="43">
        <f t="shared" si="294"/>
        <v>2.7455892807791655</v>
      </c>
      <c r="AG473" s="45">
        <f t="shared" si="291"/>
        <v>43250</v>
      </c>
      <c r="AH473" s="42">
        <f t="shared" si="292"/>
        <v>160</v>
      </c>
      <c r="AI473" s="45">
        <f t="shared" si="293"/>
        <v>43250</v>
      </c>
      <c r="AJ473" s="30">
        <f t="shared" si="273"/>
        <v>10.315529096926525</v>
      </c>
      <c r="AK473" s="30">
        <f t="shared" si="274"/>
        <v>24.98779218465204</v>
      </c>
      <c r="AL473" s="42"/>
      <c r="AM473" s="42"/>
    </row>
    <row r="474" spans="15:39" x14ac:dyDescent="0.25">
      <c r="O474" s="30">
        <f t="shared" si="288"/>
        <v>43.617644162318854</v>
      </c>
      <c r="P474" s="12">
        <f t="shared" si="289"/>
        <v>-4.4799111240190355</v>
      </c>
      <c r="Q474" s="30">
        <f t="shared" si="275"/>
        <v>-256.67999999999944</v>
      </c>
      <c r="R474" s="47">
        <f t="shared" si="276"/>
        <v>-10.049044031540591</v>
      </c>
      <c r="S474" s="47">
        <f t="shared" si="277"/>
        <v>25.05176958846328</v>
      </c>
      <c r="T474" s="47">
        <f t="shared" si="278"/>
        <v>26.99211820997558</v>
      </c>
      <c r="U474" s="12">
        <f t="shared" si="290"/>
        <v>1.1893152391540804</v>
      </c>
      <c r="V474" s="51">
        <f t="shared" si="279"/>
        <v>1.1893152391540804</v>
      </c>
      <c r="W474" s="47">
        <f t="shared" si="280"/>
        <v>1.1893152391540804</v>
      </c>
      <c r="X474" s="51">
        <f t="shared" si="281"/>
        <v>1.1893152391540804</v>
      </c>
      <c r="Y474" s="51">
        <f t="shared" si="282"/>
        <v>1.19</v>
      </c>
      <c r="Z474" s="47">
        <f t="shared" si="283"/>
        <v>10.049044031540591</v>
      </c>
      <c r="AA474" s="47">
        <f t="shared" si="284"/>
        <v>25.05176958846328</v>
      </c>
      <c r="AB474" s="47">
        <f t="shared" si="285"/>
        <v>26.99211820997558</v>
      </c>
      <c r="AC474" s="51"/>
      <c r="AD474" s="12">
        <f t="shared" si="286"/>
        <v>-1.1893152391540804</v>
      </c>
      <c r="AE474" s="30">
        <f t="shared" si="287"/>
        <v>-68.142743714120968</v>
      </c>
      <c r="AF474" s="43">
        <f t="shared" si="294"/>
        <v>2.7556195591174655</v>
      </c>
      <c r="AG474" s="45">
        <f t="shared" si="291"/>
        <v>43251</v>
      </c>
      <c r="AH474" s="42">
        <f t="shared" si="292"/>
        <v>161</v>
      </c>
      <c r="AI474" s="45">
        <f t="shared" si="293"/>
        <v>43251</v>
      </c>
      <c r="AJ474" s="30">
        <f t="shared" si="273"/>
        <v>10.049044031540591</v>
      </c>
      <c r="AK474" s="30">
        <f t="shared" si="274"/>
        <v>25.05176958846328</v>
      </c>
      <c r="AL474" s="42"/>
      <c r="AM474" s="42"/>
    </row>
    <row r="475" spans="15:39" x14ac:dyDescent="0.25">
      <c r="O475" s="30">
        <f t="shared" si="288"/>
        <v>43.617644162318854</v>
      </c>
      <c r="P475" s="12">
        <f t="shared" si="289"/>
        <v>-4.4861943093262147</v>
      </c>
      <c r="Q475" s="30">
        <f t="shared" si="275"/>
        <v>-257.03999999999945</v>
      </c>
      <c r="R475" s="47">
        <f t="shared" si="276"/>
        <v>-9.7821622471030132</v>
      </c>
      <c r="S475" s="47">
        <f t="shared" si="277"/>
        <v>25.114071365384852</v>
      </c>
      <c r="T475" s="47">
        <f t="shared" si="278"/>
        <v>26.951943877469969</v>
      </c>
      <c r="U475" s="12">
        <f t="shared" si="290"/>
        <v>1.1993663145387248</v>
      </c>
      <c r="V475" s="51">
        <f t="shared" si="279"/>
        <v>1.1993663145387248</v>
      </c>
      <c r="W475" s="47">
        <f t="shared" si="280"/>
        <v>1.1993663145387248</v>
      </c>
      <c r="X475" s="51">
        <f t="shared" si="281"/>
        <v>1.1993663145387248</v>
      </c>
      <c r="Y475" s="51">
        <f t="shared" si="282"/>
        <v>1.2</v>
      </c>
      <c r="Z475" s="47">
        <f t="shared" si="283"/>
        <v>9.7821622471030167</v>
      </c>
      <c r="AA475" s="47">
        <f t="shared" si="284"/>
        <v>25.114071365384852</v>
      </c>
      <c r="AB475" s="47">
        <f t="shared" si="285"/>
        <v>26.951943877469969</v>
      </c>
      <c r="AC475" s="51"/>
      <c r="AD475" s="12">
        <f t="shared" si="286"/>
        <v>-1.1993663145387248</v>
      </c>
      <c r="AE475" s="30">
        <f t="shared" si="287"/>
        <v>-68.718627913228914</v>
      </c>
      <c r="AF475" s="43">
        <f t="shared" si="294"/>
        <v>2.76567063450211</v>
      </c>
      <c r="AG475" s="45">
        <f t="shared" si="291"/>
        <v>43251</v>
      </c>
      <c r="AH475" s="42">
        <f t="shared" si="292"/>
        <v>161</v>
      </c>
      <c r="AI475" s="45">
        <f t="shared" si="293"/>
        <v>43251</v>
      </c>
      <c r="AJ475" s="30">
        <f t="shared" si="273"/>
        <v>9.7821622471030167</v>
      </c>
      <c r="AK475" s="30">
        <f t="shared" si="274"/>
        <v>25.114071365384852</v>
      </c>
      <c r="AL475" s="42"/>
      <c r="AM475" s="42"/>
    </row>
    <row r="476" spans="15:39" x14ac:dyDescent="0.25">
      <c r="O476" s="30">
        <f t="shared" si="288"/>
        <v>43.617644162318854</v>
      </c>
      <c r="P476" s="12">
        <f t="shared" si="289"/>
        <v>-4.4924774946333939</v>
      </c>
      <c r="Q476" s="30">
        <f t="shared" si="275"/>
        <v>-257.39999999999941</v>
      </c>
      <c r="R476" s="47">
        <f t="shared" si="276"/>
        <v>-9.5148942796496634</v>
      </c>
      <c r="S476" s="47">
        <f t="shared" si="277"/>
        <v>25.174695055849284</v>
      </c>
      <c r="T476" s="47">
        <f t="shared" si="278"/>
        <v>26.912794063565983</v>
      </c>
      <c r="U476" s="12">
        <f t="shared" si="290"/>
        <v>1.2094377556118721</v>
      </c>
      <c r="V476" s="51">
        <f t="shared" si="279"/>
        <v>1.2094377556118721</v>
      </c>
      <c r="W476" s="47">
        <f t="shared" si="280"/>
        <v>1.2094377556118721</v>
      </c>
      <c r="X476" s="51">
        <f t="shared" si="281"/>
        <v>1.2094377556118721</v>
      </c>
      <c r="Y476" s="51">
        <f t="shared" si="282"/>
        <v>1.21</v>
      </c>
      <c r="Z476" s="47">
        <f t="shared" si="283"/>
        <v>9.5148942796496669</v>
      </c>
      <c r="AA476" s="47">
        <f t="shared" si="284"/>
        <v>25.174695055849284</v>
      </c>
      <c r="AB476" s="47">
        <f t="shared" si="285"/>
        <v>26.912794063565983</v>
      </c>
      <c r="AC476" s="51"/>
      <c r="AD476" s="12">
        <f t="shared" si="286"/>
        <v>-1.2094377556118721</v>
      </c>
      <c r="AE476" s="30">
        <f t="shared" si="287"/>
        <v>-69.295678980334955</v>
      </c>
      <c r="AF476" s="43">
        <f t="shared" si="294"/>
        <v>2.7757420755752573</v>
      </c>
      <c r="AG476" s="45">
        <f t="shared" si="291"/>
        <v>43252</v>
      </c>
      <c r="AH476" s="42">
        <f t="shared" si="292"/>
        <v>162</v>
      </c>
      <c r="AI476" s="45">
        <f t="shared" si="293"/>
        <v>43252</v>
      </c>
      <c r="AJ476" s="30">
        <f t="shared" si="273"/>
        <v>9.5148942796496669</v>
      </c>
      <c r="AK476" s="30">
        <f t="shared" si="274"/>
        <v>25.174695055849284</v>
      </c>
      <c r="AL476" s="42"/>
      <c r="AM476" s="42"/>
    </row>
    <row r="477" spans="15:39" x14ac:dyDescent="0.25">
      <c r="O477" s="30">
        <f t="shared" si="288"/>
        <v>43.617644162318854</v>
      </c>
      <c r="P477" s="12">
        <f t="shared" si="289"/>
        <v>-4.498760679940573</v>
      </c>
      <c r="Q477" s="30">
        <f t="shared" si="275"/>
        <v>-257.75999999999942</v>
      </c>
      <c r="R477" s="47">
        <f t="shared" si="276"/>
        <v>-9.2472506804622618</v>
      </c>
      <c r="S477" s="47">
        <f t="shared" si="277"/>
        <v>25.233638266537071</v>
      </c>
      <c r="T477" s="47">
        <f t="shared" si="278"/>
        <v>26.874674794567351</v>
      </c>
      <c r="U477" s="12">
        <f t="shared" si="290"/>
        <v>1.219529121452287</v>
      </c>
      <c r="V477" s="51">
        <f t="shared" si="279"/>
        <v>1.219529121452287</v>
      </c>
      <c r="W477" s="47">
        <f t="shared" si="280"/>
        <v>1.219529121452287</v>
      </c>
      <c r="X477" s="51">
        <f t="shared" si="281"/>
        <v>1.219529121452287</v>
      </c>
      <c r="Y477" s="51">
        <f t="shared" si="282"/>
        <v>1.22</v>
      </c>
      <c r="Z477" s="47">
        <f t="shared" si="283"/>
        <v>9.2472506804622636</v>
      </c>
      <c r="AA477" s="47">
        <f t="shared" si="284"/>
        <v>25.233638266537071</v>
      </c>
      <c r="AB477" s="47">
        <f t="shared" si="285"/>
        <v>26.874674794567351</v>
      </c>
      <c r="AC477" s="51"/>
      <c r="AD477" s="12">
        <f t="shared" si="286"/>
        <v>-1.219529121452287</v>
      </c>
      <c r="AE477" s="30">
        <f t="shared" si="287"/>
        <v>-69.87387165251323</v>
      </c>
      <c r="AF477" s="43">
        <f t="shared" si="294"/>
        <v>2.7858334414156722</v>
      </c>
      <c r="AG477" s="45">
        <f t="shared" si="291"/>
        <v>43252</v>
      </c>
      <c r="AH477" s="42">
        <f t="shared" si="292"/>
        <v>162</v>
      </c>
      <c r="AI477" s="45">
        <f t="shared" si="293"/>
        <v>43252</v>
      </c>
      <c r="AJ477" s="30">
        <f t="shared" si="273"/>
        <v>9.2472506804622636</v>
      </c>
      <c r="AK477" s="30">
        <f t="shared" si="274"/>
        <v>25.233638266537071</v>
      </c>
      <c r="AL477" s="42"/>
      <c r="AM477" s="42"/>
    </row>
    <row r="478" spans="15:39" x14ac:dyDescent="0.25">
      <c r="O478" s="30">
        <f t="shared" si="288"/>
        <v>43.617644162318854</v>
      </c>
      <c r="P478" s="12">
        <f t="shared" si="289"/>
        <v>-4.5050438652477522</v>
      </c>
      <c r="Q478" s="30">
        <f t="shared" si="275"/>
        <v>-258.11999999999938</v>
      </c>
      <c r="R478" s="47">
        <f t="shared" si="276"/>
        <v>-8.9792420156518258</v>
      </c>
      <c r="S478" s="47">
        <f t="shared" si="277"/>
        <v>25.290898670471186</v>
      </c>
      <c r="T478" s="47">
        <f t="shared" si="278"/>
        <v>26.837591969766741</v>
      </c>
      <c r="U478" s="12">
        <f t="shared" si="290"/>
        <v>1.2296399616906131</v>
      </c>
      <c r="V478" s="51">
        <f t="shared" si="279"/>
        <v>1.2296399616906131</v>
      </c>
      <c r="W478" s="47">
        <f t="shared" si="280"/>
        <v>1.2296399616906131</v>
      </c>
      <c r="X478" s="51">
        <f t="shared" si="281"/>
        <v>1.2296399616906131</v>
      </c>
      <c r="Y478" s="51">
        <f t="shared" si="282"/>
        <v>1.23</v>
      </c>
      <c r="Z478" s="47">
        <f t="shared" si="283"/>
        <v>8.9792420156518258</v>
      </c>
      <c r="AA478" s="47">
        <f t="shared" si="284"/>
        <v>25.290898670471186</v>
      </c>
      <c r="AB478" s="47">
        <f t="shared" si="285"/>
        <v>26.837591969766741</v>
      </c>
      <c r="AC478" s="51"/>
      <c r="AD478" s="12">
        <f t="shared" si="286"/>
        <v>-1.2296399616906131</v>
      </c>
      <c r="AE478" s="30">
        <f t="shared" si="287"/>
        <v>-70.453180125500353</v>
      </c>
      <c r="AF478" s="43">
        <f t="shared" si="294"/>
        <v>2.7959442816539983</v>
      </c>
      <c r="AG478" s="45">
        <f t="shared" si="291"/>
        <v>43253</v>
      </c>
      <c r="AH478" s="42">
        <f t="shared" si="292"/>
        <v>163</v>
      </c>
      <c r="AI478" s="45">
        <f t="shared" si="293"/>
        <v>43253</v>
      </c>
      <c r="AJ478" s="30">
        <f t="shared" si="273"/>
        <v>8.9792420156518258</v>
      </c>
      <c r="AK478" s="30">
        <f t="shared" si="274"/>
        <v>25.290898670471186</v>
      </c>
      <c r="AL478" s="42"/>
      <c r="AM478" s="42"/>
    </row>
    <row r="479" spans="15:39" x14ac:dyDescent="0.25">
      <c r="O479" s="30">
        <f t="shared" si="288"/>
        <v>43.617644162318854</v>
      </c>
      <c r="P479" s="12">
        <f t="shared" si="289"/>
        <v>-4.5113270505549314</v>
      </c>
      <c r="Q479" s="30">
        <f t="shared" si="275"/>
        <v>-258.47999999999934</v>
      </c>
      <c r="R479" s="47">
        <f t="shared" si="276"/>
        <v>-8.7108788657415346</v>
      </c>
      <c r="S479" s="47">
        <f t="shared" si="277"/>
        <v>25.346474007108938</v>
      </c>
      <c r="T479" s="47">
        <f t="shared" si="278"/>
        <v>26.801551358208197</v>
      </c>
      <c r="U479" s="12">
        <f t="shared" si="290"/>
        <v>1.2397698166348465</v>
      </c>
      <c r="V479" s="51">
        <f t="shared" si="279"/>
        <v>1.2397698166348465</v>
      </c>
      <c r="W479" s="47">
        <f t="shared" si="280"/>
        <v>1.2397698166348465</v>
      </c>
      <c r="X479" s="51">
        <f t="shared" si="281"/>
        <v>1.2397698166348465</v>
      </c>
      <c r="Y479" s="51">
        <f t="shared" si="282"/>
        <v>1.24</v>
      </c>
      <c r="Z479" s="47">
        <f t="shared" si="283"/>
        <v>8.7108788657415328</v>
      </c>
      <c r="AA479" s="47">
        <f t="shared" si="284"/>
        <v>25.346474007108942</v>
      </c>
      <c r="AB479" s="47">
        <f t="shared" si="285"/>
        <v>26.801551358208201</v>
      </c>
      <c r="AC479" s="51"/>
      <c r="AD479" s="12">
        <f t="shared" si="286"/>
        <v>-1.2397698166348465</v>
      </c>
      <c r="AE479" s="30">
        <f t="shared" si="287"/>
        <v>-71.033578060884665</v>
      </c>
      <c r="AF479" s="43">
        <f t="shared" si="294"/>
        <v>2.806074136598232</v>
      </c>
      <c r="AG479" s="45">
        <f t="shared" si="291"/>
        <v>43254</v>
      </c>
      <c r="AH479" s="42">
        <f t="shared" si="292"/>
        <v>164</v>
      </c>
      <c r="AI479" s="45">
        <f t="shared" si="293"/>
        <v>43254</v>
      </c>
      <c r="AJ479" s="30">
        <f t="shared" si="273"/>
        <v>8.7108788657415328</v>
      </c>
      <c r="AK479" s="30">
        <f t="shared" si="274"/>
        <v>25.346474007108942</v>
      </c>
      <c r="AL479" s="42"/>
      <c r="AM479" s="42"/>
    </row>
    <row r="480" spans="15:39" x14ac:dyDescent="0.25">
      <c r="O480" s="30">
        <f t="shared" si="288"/>
        <v>43.617644162318854</v>
      </c>
      <c r="P480" s="12">
        <f t="shared" si="289"/>
        <v>-4.5176102358621106</v>
      </c>
      <c r="Q480" s="30">
        <f t="shared" si="275"/>
        <v>-258.83999999999935</v>
      </c>
      <c r="R480" s="47">
        <f t="shared" si="276"/>
        <v>-8.4421718252490408</v>
      </c>
      <c r="S480" s="47">
        <f t="shared" si="277"/>
        <v>25.40036208243118</v>
      </c>
      <c r="T480" s="47">
        <f t="shared" si="278"/>
        <v>26.766558595486948</v>
      </c>
      <c r="U480" s="12">
        <f t="shared" si="290"/>
        <v>1.2499182174060353</v>
      </c>
      <c r="V480" s="51">
        <f t="shared" si="279"/>
        <v>1.2499182174060353</v>
      </c>
      <c r="W480" s="47">
        <f t="shared" si="280"/>
        <v>1.2499182174060353</v>
      </c>
      <c r="X480" s="51">
        <f t="shared" si="281"/>
        <v>1.2499182174060353</v>
      </c>
      <c r="Y480" s="51">
        <f t="shared" si="282"/>
        <v>1.25</v>
      </c>
      <c r="Z480" s="47">
        <f t="shared" si="283"/>
        <v>8.442171825249039</v>
      </c>
      <c r="AA480" s="47">
        <f t="shared" si="284"/>
        <v>25.40036208243118</v>
      </c>
      <c r="AB480" s="47">
        <f t="shared" si="285"/>
        <v>26.766558595486948</v>
      </c>
      <c r="AC480" s="51"/>
      <c r="AD480" s="12">
        <f t="shared" si="286"/>
        <v>-1.2499182174060353</v>
      </c>
      <c r="AE480" s="30">
        <f t="shared" si="287"/>
        <v>-71.615038593881096</v>
      </c>
      <c r="AF480" s="43">
        <f t="shared" si="294"/>
        <v>2.8162225373694207</v>
      </c>
      <c r="AG480" s="45">
        <f t="shared" si="291"/>
        <v>43254</v>
      </c>
      <c r="AH480" s="42">
        <f t="shared" si="292"/>
        <v>164</v>
      </c>
      <c r="AI480" s="45">
        <f t="shared" si="293"/>
        <v>43254</v>
      </c>
      <c r="AJ480" s="30">
        <f t="shared" si="273"/>
        <v>8.442171825249039</v>
      </c>
      <c r="AK480" s="30">
        <f t="shared" si="274"/>
        <v>25.40036208243118</v>
      </c>
      <c r="AL480" s="42"/>
      <c r="AM480" s="42"/>
    </row>
    <row r="481" spans="15:39" x14ac:dyDescent="0.25">
      <c r="O481" s="30">
        <f t="shared" si="288"/>
        <v>43.617644162318854</v>
      </c>
      <c r="P481" s="12">
        <f t="shared" si="289"/>
        <v>-4.5238934211692898</v>
      </c>
      <c r="Q481" s="30">
        <f t="shared" si="275"/>
        <v>-259.19999999999931</v>
      </c>
      <c r="R481" s="47">
        <f t="shared" si="276"/>
        <v>-8.1731315022681965</v>
      </c>
      <c r="S481" s="47">
        <f t="shared" si="277"/>
        <v>25.452560769028985</v>
      </c>
      <c r="T481" s="47">
        <f t="shared" si="278"/>
        <v>26.732619180590632</v>
      </c>
      <c r="U481" s="12">
        <f t="shared" si="290"/>
        <v>1.2600846860842052</v>
      </c>
      <c r="V481" s="51">
        <f t="shared" si="279"/>
        <v>1.2600846860842052</v>
      </c>
      <c r="W481" s="47">
        <f t="shared" si="280"/>
        <v>1.2600846860842052</v>
      </c>
      <c r="X481" s="51">
        <f t="shared" si="281"/>
        <v>1.2600846860842052</v>
      </c>
      <c r="Y481" s="51">
        <f t="shared" si="282"/>
        <v>1.27</v>
      </c>
      <c r="Z481" s="47">
        <f t="shared" si="283"/>
        <v>8.1731315022681947</v>
      </c>
      <c r="AA481" s="47">
        <f t="shared" si="284"/>
        <v>25.452560769028988</v>
      </c>
      <c r="AB481" s="47">
        <f t="shared" si="285"/>
        <v>26.732619180590635</v>
      </c>
      <c r="AC481" s="51"/>
      <c r="AD481" s="12">
        <f t="shared" si="286"/>
        <v>-1.2600846860842052</v>
      </c>
      <c r="AE481" s="30">
        <f t="shared" si="287"/>
        <v>-72.197534341692176</v>
      </c>
      <c r="AF481" s="43">
        <f t="shared" si="294"/>
        <v>2.8263890060475907</v>
      </c>
      <c r="AG481" s="45">
        <f t="shared" si="291"/>
        <v>43255</v>
      </c>
      <c r="AH481" s="42">
        <f t="shared" si="292"/>
        <v>165</v>
      </c>
      <c r="AI481" s="45">
        <f t="shared" si="293"/>
        <v>43255</v>
      </c>
      <c r="AJ481" s="30">
        <f t="shared" si="273"/>
        <v>8.1731315022681947</v>
      </c>
      <c r="AK481" s="30">
        <f t="shared" si="274"/>
        <v>25.452560769028988</v>
      </c>
      <c r="AL481" s="42"/>
      <c r="AM481" s="42"/>
    </row>
    <row r="482" spans="15:39" x14ac:dyDescent="0.25">
      <c r="O482" s="30">
        <f t="shared" si="288"/>
        <v>43.617644162318854</v>
      </c>
      <c r="P482" s="12">
        <f t="shared" si="289"/>
        <v>-4.530176606476469</v>
      </c>
      <c r="Q482" s="30">
        <f t="shared" si="275"/>
        <v>-259.55999999999926</v>
      </c>
      <c r="R482" s="47">
        <f t="shared" si="276"/>
        <v>-7.9037685180502875</v>
      </c>
      <c r="S482" s="47">
        <f t="shared" si="277"/>
        <v>25.503068006187569</v>
      </c>
      <c r="T482" s="47">
        <f t="shared" si="278"/>
        <v>26.699738472785661</v>
      </c>
      <c r="U482" s="12">
        <f t="shared" si="290"/>
        <v>1.2702687358644922</v>
      </c>
      <c r="V482" s="51">
        <f t="shared" si="279"/>
        <v>1.2702687358644922</v>
      </c>
      <c r="W482" s="47">
        <f t="shared" si="280"/>
        <v>1.2702687358644922</v>
      </c>
      <c r="X482" s="51">
        <f t="shared" si="281"/>
        <v>1.2702687358644922</v>
      </c>
      <c r="Y482" s="51">
        <f t="shared" si="282"/>
        <v>1.28</v>
      </c>
      <c r="Z482" s="47">
        <f t="shared" si="283"/>
        <v>7.9037685180502883</v>
      </c>
      <c r="AA482" s="47">
        <f t="shared" si="284"/>
        <v>25.503068006187569</v>
      </c>
      <c r="AB482" s="47">
        <f t="shared" si="285"/>
        <v>26.699738472785661</v>
      </c>
      <c r="AC482" s="51"/>
      <c r="AD482" s="12">
        <f t="shared" si="286"/>
        <v>-1.2702687358644922</v>
      </c>
      <c r="AE482" s="30">
        <f t="shared" si="287"/>
        <v>-72.781037412453742</v>
      </c>
      <c r="AF482" s="43">
        <f t="shared" si="294"/>
        <v>2.8365730558278774</v>
      </c>
      <c r="AG482" s="45">
        <f t="shared" si="291"/>
        <v>43255</v>
      </c>
      <c r="AH482" s="42">
        <f t="shared" si="292"/>
        <v>165</v>
      </c>
      <c r="AI482" s="45">
        <f t="shared" si="293"/>
        <v>43255</v>
      </c>
      <c r="AJ482" s="30">
        <f t="shared" si="273"/>
        <v>7.9037685180502883</v>
      </c>
      <c r="AK482" s="30">
        <f t="shared" si="274"/>
        <v>25.503068006187569</v>
      </c>
      <c r="AL482" s="42"/>
      <c r="AM482" s="42"/>
    </row>
    <row r="483" spans="15:39" x14ac:dyDescent="0.25">
      <c r="O483" s="30">
        <f t="shared" si="288"/>
        <v>43.617644162318854</v>
      </c>
      <c r="P483" s="12">
        <f t="shared" si="289"/>
        <v>-4.5364597917836482</v>
      </c>
      <c r="Q483" s="30">
        <f t="shared" si="275"/>
        <v>-259.91999999999928</v>
      </c>
      <c r="R483" s="47">
        <f t="shared" si="276"/>
        <v>-7.6340935065847049</v>
      </c>
      <c r="S483" s="47">
        <f t="shared" si="277"/>
        <v>25.551881799967703</v>
      </c>
      <c r="T483" s="47">
        <f t="shared" si="278"/>
        <v>26.667921688553076</v>
      </c>
      <c r="U483" s="12">
        <f t="shared" si="290"/>
        <v>1.2804698712234486</v>
      </c>
      <c r="V483" s="51">
        <f t="shared" si="279"/>
        <v>1.2804698712234486</v>
      </c>
      <c r="W483" s="47">
        <f t="shared" si="280"/>
        <v>1.2804698712234486</v>
      </c>
      <c r="X483" s="51">
        <f t="shared" si="281"/>
        <v>1.2804698712234486</v>
      </c>
      <c r="Y483" s="51">
        <f t="shared" si="282"/>
        <v>1.29</v>
      </c>
      <c r="Z483" s="47">
        <f t="shared" si="283"/>
        <v>7.6340935065847084</v>
      </c>
      <c r="AA483" s="47">
        <f t="shared" si="284"/>
        <v>25.551881799967703</v>
      </c>
      <c r="AB483" s="47">
        <f t="shared" si="285"/>
        <v>26.667921688553076</v>
      </c>
      <c r="AC483" s="51"/>
      <c r="AD483" s="12">
        <f t="shared" si="286"/>
        <v>-1.2804698712234486</v>
      </c>
      <c r="AE483" s="30">
        <f t="shared" si="287"/>
        <v>-73.365519414763625</v>
      </c>
      <c r="AF483" s="43">
        <f t="shared" si="294"/>
        <v>2.8467741911868338</v>
      </c>
      <c r="AG483" s="45">
        <f t="shared" si="291"/>
        <v>43256</v>
      </c>
      <c r="AH483" s="42">
        <f t="shared" si="292"/>
        <v>166</v>
      </c>
      <c r="AI483" s="45">
        <f t="shared" si="293"/>
        <v>43256</v>
      </c>
      <c r="AJ483" s="30">
        <f t="shared" si="273"/>
        <v>7.6340935065847084</v>
      </c>
      <c r="AK483" s="30">
        <f t="shared" si="274"/>
        <v>25.551881799967703</v>
      </c>
      <c r="AL483" s="42"/>
      <c r="AM483" s="42"/>
    </row>
    <row r="484" spans="15:39" x14ac:dyDescent="0.25">
      <c r="O484" s="30">
        <f t="shared" si="288"/>
        <v>43.617644162318854</v>
      </c>
      <c r="P484" s="12">
        <f t="shared" si="289"/>
        <v>-4.5427429770908274</v>
      </c>
      <c r="Q484" s="30">
        <f t="shared" si="275"/>
        <v>-260.27999999999923</v>
      </c>
      <c r="R484" s="47">
        <f t="shared" si="276"/>
        <v>-7.3641171141791446</v>
      </c>
      <c r="S484" s="47">
        <f t="shared" si="277"/>
        <v>25.599000223284378</v>
      </c>
      <c r="T484" s="47">
        <f t="shared" si="278"/>
        <v>26.637173898577526</v>
      </c>
      <c r="U484" s="12">
        <f t="shared" si="290"/>
        <v>1.2906875880954618</v>
      </c>
      <c r="V484" s="51">
        <f t="shared" si="279"/>
        <v>1.2906875880954618</v>
      </c>
      <c r="W484" s="47">
        <f t="shared" si="280"/>
        <v>1.2906875880954618</v>
      </c>
      <c r="X484" s="51">
        <f t="shared" si="281"/>
        <v>1.2906875880954618</v>
      </c>
      <c r="Y484" s="51">
        <f t="shared" si="282"/>
        <v>1.3</v>
      </c>
      <c r="Z484" s="47">
        <f t="shared" si="283"/>
        <v>7.3641171141791455</v>
      </c>
      <c r="AA484" s="47">
        <f t="shared" si="284"/>
        <v>25.599000223284378</v>
      </c>
      <c r="AB484" s="47">
        <f t="shared" si="285"/>
        <v>26.637173898577526</v>
      </c>
      <c r="AC484" s="51"/>
      <c r="AD484" s="12">
        <f t="shared" si="286"/>
        <v>-1.2906875880954618</v>
      </c>
      <c r="AE484" s="30">
        <f t="shared" si="287"/>
        <v>-73.950951467789594</v>
      </c>
      <c r="AF484" s="43">
        <f t="shared" si="294"/>
        <v>2.8569919080588471</v>
      </c>
      <c r="AG484" s="45">
        <f t="shared" si="291"/>
        <v>43256</v>
      </c>
      <c r="AH484" s="42">
        <f t="shared" si="292"/>
        <v>166</v>
      </c>
      <c r="AI484" s="45">
        <f t="shared" si="293"/>
        <v>43256</v>
      </c>
      <c r="AJ484" s="30">
        <f t="shared" si="273"/>
        <v>7.3641171141791455</v>
      </c>
      <c r="AK484" s="30">
        <f t="shared" si="274"/>
        <v>25.599000223284378</v>
      </c>
      <c r="AL484" s="42"/>
      <c r="AM484" s="42"/>
    </row>
    <row r="485" spans="15:39" x14ac:dyDescent="0.25">
      <c r="O485" s="30">
        <f t="shared" si="288"/>
        <v>43.617644162318854</v>
      </c>
      <c r="P485" s="12">
        <f t="shared" si="289"/>
        <v>-4.5490261623980066</v>
      </c>
      <c r="Q485" s="30">
        <f t="shared" si="275"/>
        <v>-260.63999999999925</v>
      </c>
      <c r="R485" s="47">
        <f t="shared" si="276"/>
        <v>-7.0938499990393042</v>
      </c>
      <c r="S485" s="47">
        <f t="shared" si="277"/>
        <v>25.64442141598294</v>
      </c>
      <c r="T485" s="47">
        <f t="shared" si="278"/>
        <v>26.607500024793655</v>
      </c>
      <c r="U485" s="12">
        <f t="shared" si="290"/>
        <v>1.3009213740592112</v>
      </c>
      <c r="V485" s="51">
        <f t="shared" si="279"/>
        <v>1.3009213740592112</v>
      </c>
      <c r="W485" s="47">
        <f t="shared" si="280"/>
        <v>1.3009213740592112</v>
      </c>
      <c r="X485" s="51">
        <f t="shared" si="281"/>
        <v>1.3009213740592112</v>
      </c>
      <c r="Y485" s="51">
        <f t="shared" si="282"/>
        <v>1.31</v>
      </c>
      <c r="Z485" s="47">
        <f t="shared" si="283"/>
        <v>7.0938499990393025</v>
      </c>
      <c r="AA485" s="47">
        <f t="shared" si="284"/>
        <v>25.64442141598294</v>
      </c>
      <c r="AB485" s="47">
        <f t="shared" si="285"/>
        <v>26.607500024793655</v>
      </c>
      <c r="AC485" s="51"/>
      <c r="AD485" s="12">
        <f t="shared" si="286"/>
        <v>-1.3009213740592112</v>
      </c>
      <c r="AE485" s="30">
        <f t="shared" si="287"/>
        <v>-74.537304211952659</v>
      </c>
      <c r="AF485" s="43">
        <f t="shared" si="294"/>
        <v>2.8672256940225962</v>
      </c>
      <c r="AG485" s="45">
        <f t="shared" si="291"/>
        <v>43257</v>
      </c>
      <c r="AH485" s="42">
        <f t="shared" si="292"/>
        <v>167</v>
      </c>
      <c r="AI485" s="45">
        <f t="shared" si="293"/>
        <v>43257</v>
      </c>
      <c r="AJ485" s="30">
        <f t="shared" si="273"/>
        <v>7.0938499990393025</v>
      </c>
      <c r="AK485" s="30">
        <f t="shared" si="274"/>
        <v>25.64442141598294</v>
      </c>
      <c r="AL485" s="42"/>
      <c r="AM485" s="42"/>
    </row>
    <row r="486" spans="15:39" x14ac:dyDescent="0.25">
      <c r="O486" s="30">
        <f t="shared" si="288"/>
        <v>43.617644162318854</v>
      </c>
      <c r="P486" s="12">
        <f t="shared" si="289"/>
        <v>-4.5553093477051858</v>
      </c>
      <c r="Q486" s="30">
        <f t="shared" si="275"/>
        <v>-260.9999999999992</v>
      </c>
      <c r="R486" s="47">
        <f t="shared" si="276"/>
        <v>-6.8233028308481183</v>
      </c>
      <c r="S486" s="47">
        <f t="shared" si="277"/>
        <v>25.68814358491246</v>
      </c>
      <c r="T486" s="47">
        <f t="shared" si="278"/>
        <v>26.578904837493567</v>
      </c>
      <c r="U486" s="12">
        <f t="shared" si="290"/>
        <v>1.3111707085340629</v>
      </c>
      <c r="V486" s="51">
        <f t="shared" si="279"/>
        <v>1.3111707085340629</v>
      </c>
      <c r="W486" s="47">
        <f t="shared" si="280"/>
        <v>1.3111707085340629</v>
      </c>
      <c r="X486" s="51">
        <f t="shared" si="281"/>
        <v>1.3111707085340629</v>
      </c>
      <c r="Y486" s="51">
        <f t="shared" si="282"/>
        <v>1.32</v>
      </c>
      <c r="Z486" s="47">
        <f t="shared" si="283"/>
        <v>6.8233028308481147</v>
      </c>
      <c r="AA486" s="47">
        <f t="shared" si="284"/>
        <v>25.688143584912456</v>
      </c>
      <c r="AB486" s="47">
        <f t="shared" si="285"/>
        <v>26.578904837493567</v>
      </c>
      <c r="AC486" s="51"/>
      <c r="AD486" s="12">
        <f t="shared" si="286"/>
        <v>-1.3111707085340629</v>
      </c>
      <c r="AE486" s="30">
        <f t="shared" si="287"/>
        <v>-75.1245478201796</v>
      </c>
      <c r="AF486" s="43">
        <f t="shared" si="294"/>
        <v>2.8774750284974484</v>
      </c>
      <c r="AG486" s="45">
        <f t="shared" si="291"/>
        <v>43258</v>
      </c>
      <c r="AH486" s="42">
        <f t="shared" si="292"/>
        <v>168</v>
      </c>
      <c r="AI486" s="45">
        <f t="shared" si="293"/>
        <v>43258</v>
      </c>
      <c r="AJ486" s="30">
        <f t="shared" si="273"/>
        <v>6.8233028308481147</v>
      </c>
      <c r="AK486" s="30">
        <f t="shared" si="274"/>
        <v>25.688143584912456</v>
      </c>
      <c r="AL486" s="42"/>
      <c r="AM486" s="42"/>
    </row>
    <row r="487" spans="15:39" x14ac:dyDescent="0.25">
      <c r="O487" s="30">
        <f t="shared" si="288"/>
        <v>43.617644162318854</v>
      </c>
      <c r="P487" s="12">
        <f t="shared" si="289"/>
        <v>-4.561592533012365</v>
      </c>
      <c r="Q487" s="30">
        <f t="shared" si="275"/>
        <v>-261.35999999999916</v>
      </c>
      <c r="R487" s="47">
        <f t="shared" si="276"/>
        <v>-6.5524862903445369</v>
      </c>
      <c r="S487" s="47">
        <f t="shared" si="277"/>
        <v>25.730165003996589</v>
      </c>
      <c r="T487" s="47">
        <f t="shared" si="278"/>
        <v>26.551392952499569</v>
      </c>
      <c r="U487" s="12">
        <f t="shared" si="290"/>
        <v>1.321435062986287</v>
      </c>
      <c r="V487" s="51">
        <f t="shared" si="279"/>
        <v>1.321435062986287</v>
      </c>
      <c r="W487" s="47">
        <f t="shared" si="280"/>
        <v>1.321435062986287</v>
      </c>
      <c r="X487" s="51">
        <f t="shared" si="281"/>
        <v>1.321435062986287</v>
      </c>
      <c r="Y487" s="51">
        <f t="shared" si="282"/>
        <v>1.33</v>
      </c>
      <c r="Z487" s="47">
        <f t="shared" si="283"/>
        <v>6.552486290344536</v>
      </c>
      <c r="AA487" s="47">
        <f t="shared" si="284"/>
        <v>25.730165003996586</v>
      </c>
      <c r="AB487" s="47">
        <f t="shared" si="285"/>
        <v>26.551392952499565</v>
      </c>
      <c r="AC487" s="51"/>
      <c r="AD487" s="12">
        <f t="shared" si="286"/>
        <v>-1.321435062986287</v>
      </c>
      <c r="AE487" s="30">
        <f t="shared" si="287"/>
        <v>-75.712652009718354</v>
      </c>
      <c r="AF487" s="43">
        <f t="shared" si="294"/>
        <v>2.8877393829496723</v>
      </c>
      <c r="AG487" s="45">
        <f t="shared" si="291"/>
        <v>43258</v>
      </c>
      <c r="AH487" s="42">
        <f t="shared" si="292"/>
        <v>168</v>
      </c>
      <c r="AI487" s="45">
        <f t="shared" si="293"/>
        <v>43258</v>
      </c>
      <c r="AJ487" s="30">
        <f t="shared" si="273"/>
        <v>6.552486290344536</v>
      </c>
      <c r="AK487" s="30">
        <f t="shared" si="274"/>
        <v>25.730165003996586</v>
      </c>
      <c r="AL487" s="42"/>
      <c r="AM487" s="42"/>
    </row>
    <row r="488" spans="15:39" x14ac:dyDescent="0.25">
      <c r="O488" s="30">
        <f t="shared" si="288"/>
        <v>43.617644162318854</v>
      </c>
      <c r="P488" s="12">
        <f t="shared" si="289"/>
        <v>-4.5678757183195442</v>
      </c>
      <c r="Q488" s="30">
        <f t="shared" si="275"/>
        <v>-261.71999999999917</v>
      </c>
      <c r="R488" s="47">
        <f t="shared" si="276"/>
        <v>-6.2814110689018667</v>
      </c>
      <c r="S488" s="47">
        <f t="shared" si="277"/>
        <v>25.77048401430163</v>
      </c>
      <c r="T488" s="47">
        <f t="shared" si="278"/>
        <v>26.52496882840579</v>
      </c>
      <c r="U488" s="12">
        <f t="shared" si="290"/>
        <v>1.3317139011449537</v>
      </c>
      <c r="V488" s="51">
        <f t="shared" si="279"/>
        <v>1.3317139011449537</v>
      </c>
      <c r="W488" s="47">
        <f t="shared" si="280"/>
        <v>1.3317139011449537</v>
      </c>
      <c r="X488" s="51">
        <f t="shared" si="281"/>
        <v>1.3317139011449537</v>
      </c>
      <c r="Y488" s="51">
        <f t="shared" si="282"/>
        <v>1.34</v>
      </c>
      <c r="Z488" s="47">
        <f t="shared" si="283"/>
        <v>6.2814110689018694</v>
      </c>
      <c r="AA488" s="47">
        <f t="shared" si="284"/>
        <v>25.77048401430163</v>
      </c>
      <c r="AB488" s="47">
        <f t="shared" si="285"/>
        <v>26.52496882840579</v>
      </c>
      <c r="AC488" s="51"/>
      <c r="AD488" s="12">
        <f t="shared" si="286"/>
        <v>-1.3317139011449537</v>
      </c>
      <c r="AE488" s="30">
        <f t="shared" si="287"/>
        <v>-76.301586054507965</v>
      </c>
      <c r="AF488" s="43">
        <f t="shared" si="294"/>
        <v>2.8980182211083392</v>
      </c>
      <c r="AG488" s="45">
        <f t="shared" si="291"/>
        <v>43259</v>
      </c>
      <c r="AH488" s="42">
        <f t="shared" si="292"/>
        <v>169</v>
      </c>
      <c r="AI488" s="45">
        <f t="shared" si="293"/>
        <v>43259</v>
      </c>
      <c r="AJ488" s="30">
        <f t="shared" si="273"/>
        <v>6.2814110689018694</v>
      </c>
      <c r="AK488" s="30">
        <f t="shared" si="274"/>
        <v>25.77048401430163</v>
      </c>
      <c r="AL488" s="42"/>
      <c r="AM488" s="42"/>
    </row>
    <row r="489" spans="15:39" x14ac:dyDescent="0.25">
      <c r="O489" s="30">
        <f t="shared" si="288"/>
        <v>43.617644162318854</v>
      </c>
      <c r="P489" s="12">
        <f t="shared" si="289"/>
        <v>-4.5741589036267234</v>
      </c>
      <c r="Q489" s="30">
        <f t="shared" si="275"/>
        <v>-262.07999999999913</v>
      </c>
      <c r="R489" s="47">
        <f t="shared" si="276"/>
        <v>-6.0100878681056935</v>
      </c>
      <c r="S489" s="47">
        <f t="shared" si="277"/>
        <v>25.80909902410211</v>
      </c>
      <c r="T489" s="47">
        <f t="shared" si="278"/>
        <v>26.499636763892816</v>
      </c>
      <c r="U489" s="12">
        <f t="shared" si="290"/>
        <v>1.342006679227352</v>
      </c>
      <c r="V489" s="51">
        <f t="shared" si="279"/>
        <v>1.342006679227352</v>
      </c>
      <c r="W489" s="47">
        <f t="shared" si="280"/>
        <v>1.342006679227352</v>
      </c>
      <c r="X489" s="51">
        <f t="shared" si="281"/>
        <v>1.342006679227352</v>
      </c>
      <c r="Y489" s="51">
        <f t="shared" si="282"/>
        <v>1.35</v>
      </c>
      <c r="Z489" s="47">
        <f t="shared" si="283"/>
        <v>6.0100878681056962</v>
      </c>
      <c r="AA489" s="47">
        <f t="shared" si="284"/>
        <v>25.80909902410211</v>
      </c>
      <c r="AB489" s="47">
        <f t="shared" si="285"/>
        <v>26.499636763892816</v>
      </c>
      <c r="AC489" s="51"/>
      <c r="AD489" s="12">
        <f t="shared" si="286"/>
        <v>-1.342006679227352</v>
      </c>
      <c r="AE489" s="30">
        <f t="shared" si="287"/>
        <v>-76.891318798094147</v>
      </c>
      <c r="AF489" s="43">
        <f t="shared" si="294"/>
        <v>2.9083109991907374</v>
      </c>
      <c r="AG489" s="45">
        <f t="shared" si="291"/>
        <v>43259</v>
      </c>
      <c r="AH489" s="42">
        <f t="shared" si="292"/>
        <v>169</v>
      </c>
      <c r="AI489" s="45">
        <f t="shared" si="293"/>
        <v>43259</v>
      </c>
      <c r="AJ489" s="30">
        <f t="shared" si="273"/>
        <v>6.0100878681056962</v>
      </c>
      <c r="AK489" s="30">
        <f t="shared" si="274"/>
        <v>25.80909902410211</v>
      </c>
      <c r="AL489" s="42"/>
      <c r="AM489" s="42"/>
    </row>
    <row r="490" spans="15:39" x14ac:dyDescent="0.25">
      <c r="O490" s="30">
        <f t="shared" si="288"/>
        <v>43.617644162318854</v>
      </c>
      <c r="P490" s="12">
        <f t="shared" si="289"/>
        <v>-4.5804420889339026</v>
      </c>
      <c r="Q490" s="30">
        <f t="shared" si="275"/>
        <v>-262.43999999999909</v>
      </c>
      <c r="R490" s="47">
        <f t="shared" si="276"/>
        <v>-5.7385273993314074</v>
      </c>
      <c r="S490" s="47">
        <f t="shared" si="277"/>
        <v>25.846008508943562</v>
      </c>
      <c r="T490" s="47">
        <f t="shared" si="278"/>
        <v>26.475400895118856</v>
      </c>
      <c r="U490" s="12">
        <f t="shared" si="290"/>
        <v>1.3523128461737461</v>
      </c>
      <c r="V490" s="51">
        <f t="shared" si="279"/>
        <v>1.3523128461737461</v>
      </c>
      <c r="W490" s="47">
        <f t="shared" si="280"/>
        <v>1.3523128461737461</v>
      </c>
      <c r="X490" s="51">
        <f t="shared" si="281"/>
        <v>1.3523128461737461</v>
      </c>
      <c r="Y490" s="51">
        <f t="shared" si="282"/>
        <v>1.36</v>
      </c>
      <c r="Z490" s="47">
        <f t="shared" si="283"/>
        <v>5.7385273993314083</v>
      </c>
      <c r="AA490" s="47">
        <f t="shared" si="284"/>
        <v>25.846008508943562</v>
      </c>
      <c r="AB490" s="47">
        <f t="shared" si="285"/>
        <v>26.475400895118856</v>
      </c>
      <c r="AC490" s="51"/>
      <c r="AD490" s="12">
        <f t="shared" si="286"/>
        <v>-1.3523128461737461</v>
      </c>
      <c r="AE490" s="30">
        <f t="shared" si="287"/>
        <v>-77.481818667079779</v>
      </c>
      <c r="AF490" s="43">
        <f t="shared" si="294"/>
        <v>2.9186171661371314</v>
      </c>
      <c r="AG490" s="45">
        <f t="shared" si="291"/>
        <v>43260</v>
      </c>
      <c r="AH490" s="42">
        <f t="shared" si="292"/>
        <v>170</v>
      </c>
      <c r="AI490" s="45">
        <f t="shared" si="293"/>
        <v>43260</v>
      </c>
      <c r="AJ490" s="30">
        <f t="shared" si="273"/>
        <v>5.7385273993314083</v>
      </c>
      <c r="AK490" s="30">
        <f t="shared" si="274"/>
        <v>25.846008508943562</v>
      </c>
      <c r="AL490" s="42"/>
      <c r="AM490" s="42"/>
    </row>
    <row r="491" spans="15:39" x14ac:dyDescent="0.25">
      <c r="O491" s="30">
        <f t="shared" si="288"/>
        <v>43.617644162318854</v>
      </c>
      <c r="P491" s="12">
        <f t="shared" si="289"/>
        <v>-4.5867252742410818</v>
      </c>
      <c r="Q491" s="30">
        <f t="shared" si="275"/>
        <v>-262.7999999999991</v>
      </c>
      <c r="R491" s="47">
        <f t="shared" si="276"/>
        <v>-5.4667403833213282</v>
      </c>
      <c r="S491" s="47">
        <f t="shared" si="277"/>
        <v>25.881211011702717</v>
      </c>
      <c r="T491" s="47">
        <f t="shared" si="278"/>
        <v>26.45226519319127</v>
      </c>
      <c r="U491" s="12">
        <f t="shared" si="290"/>
        <v>1.3626318438912717</v>
      </c>
      <c r="V491" s="51">
        <f t="shared" si="279"/>
        <v>1.3626318438912717</v>
      </c>
      <c r="W491" s="47">
        <f t="shared" si="280"/>
        <v>1.3626318438912717</v>
      </c>
      <c r="X491" s="51">
        <f t="shared" si="281"/>
        <v>1.3626318438912717</v>
      </c>
      <c r="Y491" s="51">
        <f t="shared" si="282"/>
        <v>1.37</v>
      </c>
      <c r="Z491" s="47">
        <f t="shared" si="283"/>
        <v>5.4667403833213273</v>
      </c>
      <c r="AA491" s="47">
        <f t="shared" si="284"/>
        <v>25.881211011702721</v>
      </c>
      <c r="AB491" s="47">
        <f t="shared" si="285"/>
        <v>26.45226519319127</v>
      </c>
      <c r="AC491" s="51"/>
      <c r="AD491" s="12">
        <f t="shared" si="286"/>
        <v>-1.3626318438912717</v>
      </c>
      <c r="AE491" s="30">
        <f t="shared" si="287"/>
        <v>-78.073053685099111</v>
      </c>
      <c r="AF491" s="43">
        <f t="shared" si="294"/>
        <v>2.9289361638546572</v>
      </c>
      <c r="AG491" s="45">
        <f t="shared" si="291"/>
        <v>43261</v>
      </c>
      <c r="AH491" s="42">
        <f t="shared" si="292"/>
        <v>171</v>
      </c>
      <c r="AI491" s="45">
        <f t="shared" si="293"/>
        <v>43261</v>
      </c>
      <c r="AJ491" s="30">
        <f t="shared" si="273"/>
        <v>5.4667403833213273</v>
      </c>
      <c r="AK491" s="30">
        <f t="shared" si="274"/>
        <v>25.881211011702721</v>
      </c>
      <c r="AL491" s="42"/>
      <c r="AM491" s="42"/>
    </row>
    <row r="492" spans="15:39" x14ac:dyDescent="0.25">
      <c r="O492" s="30">
        <f t="shared" si="288"/>
        <v>43.617644162318854</v>
      </c>
      <c r="P492" s="12">
        <f t="shared" si="289"/>
        <v>-4.593008459548261</v>
      </c>
      <c r="Q492" s="30">
        <f t="shared" si="275"/>
        <v>-263.15999999999906</v>
      </c>
      <c r="R492" s="47">
        <f t="shared" si="276"/>
        <v>-5.1947375497614736</v>
      </c>
      <c r="S492" s="47">
        <f t="shared" si="277"/>
        <v>25.91470514264504</v>
      </c>
      <c r="T492" s="47">
        <f t="shared" si="278"/>
        <v>26.430233461722111</v>
      </c>
      <c r="U492" s="12">
        <f t="shared" si="290"/>
        <v>1.3729631075067454</v>
      </c>
      <c r="V492" s="51">
        <f t="shared" si="279"/>
        <v>1.3729631075067454</v>
      </c>
      <c r="W492" s="47">
        <f t="shared" si="280"/>
        <v>1.3729631075067454</v>
      </c>
      <c r="X492" s="51">
        <f t="shared" si="281"/>
        <v>1.3729631075067454</v>
      </c>
      <c r="Y492" s="51">
        <f t="shared" si="282"/>
        <v>1.3800000000000001</v>
      </c>
      <c r="Z492" s="47">
        <f t="shared" si="283"/>
        <v>5.194737549761471</v>
      </c>
      <c r="AA492" s="47">
        <f t="shared" si="284"/>
        <v>25.91470514264504</v>
      </c>
      <c r="AB492" s="47">
        <f t="shared" si="285"/>
        <v>26.430233461722107</v>
      </c>
      <c r="AC492" s="51"/>
      <c r="AD492" s="12">
        <f t="shared" si="286"/>
        <v>-1.3729631075067454</v>
      </c>
      <c r="AE492" s="30">
        <f t="shared" si="287"/>
        <v>-78.664991487302828</v>
      </c>
      <c r="AF492" s="43">
        <f t="shared" si="294"/>
        <v>2.9392674274701305</v>
      </c>
      <c r="AG492" s="45">
        <f t="shared" si="291"/>
        <v>43261</v>
      </c>
      <c r="AH492" s="42">
        <f t="shared" si="292"/>
        <v>171</v>
      </c>
      <c r="AI492" s="45">
        <f t="shared" si="293"/>
        <v>43261</v>
      </c>
      <c r="AJ492" s="30">
        <f t="shared" si="273"/>
        <v>5.194737549761471</v>
      </c>
      <c r="AK492" s="30">
        <f t="shared" si="274"/>
        <v>25.91470514264504</v>
      </c>
      <c r="AL492" s="42"/>
      <c r="AM492" s="42"/>
    </row>
    <row r="493" spans="15:39" x14ac:dyDescent="0.25">
      <c r="O493" s="30">
        <f t="shared" si="288"/>
        <v>43.617644162318854</v>
      </c>
      <c r="P493" s="12">
        <f t="shared" si="289"/>
        <v>-4.5992916448554402</v>
      </c>
      <c r="Q493" s="30">
        <f t="shared" si="275"/>
        <v>-263.51999999999902</v>
      </c>
      <c r="R493" s="47">
        <f t="shared" si="276"/>
        <v>-4.9225296368579707</v>
      </c>
      <c r="S493" s="47">
        <f t="shared" si="277"/>
        <v>25.946489579479604</v>
      </c>
      <c r="T493" s="47">
        <f t="shared" si="278"/>
        <v>26.409309334471221</v>
      </c>
      <c r="U493" s="12">
        <f t="shared" si="290"/>
        <v>1.3833060656281488</v>
      </c>
      <c r="V493" s="51">
        <f t="shared" si="279"/>
        <v>1.3833060656281488</v>
      </c>
      <c r="W493" s="47">
        <f t="shared" si="280"/>
        <v>1.3833060656281488</v>
      </c>
      <c r="X493" s="51">
        <f t="shared" si="281"/>
        <v>1.3833060656281488</v>
      </c>
      <c r="Y493" s="51">
        <f t="shared" si="282"/>
        <v>1.39</v>
      </c>
      <c r="Z493" s="47">
        <f t="shared" si="283"/>
        <v>4.9225296368579698</v>
      </c>
      <c r="AA493" s="47">
        <f t="shared" si="284"/>
        <v>25.946489579479607</v>
      </c>
      <c r="AB493" s="47">
        <f t="shared" si="285"/>
        <v>26.409309334471224</v>
      </c>
      <c r="AC493" s="51"/>
      <c r="AD493" s="12">
        <f t="shared" si="286"/>
        <v>-1.3833060656281488</v>
      </c>
      <c r="AE493" s="30">
        <f t="shared" si="287"/>
        <v>-79.257599335339805</v>
      </c>
      <c r="AF493" s="43">
        <f t="shared" si="294"/>
        <v>2.9496103855915341</v>
      </c>
      <c r="AG493" s="45">
        <f t="shared" si="291"/>
        <v>43262</v>
      </c>
      <c r="AH493" s="42">
        <f t="shared" si="292"/>
        <v>172</v>
      </c>
      <c r="AI493" s="45">
        <f t="shared" si="293"/>
        <v>43262</v>
      </c>
      <c r="AJ493" s="30">
        <f t="shared" si="273"/>
        <v>4.9225296368579698</v>
      </c>
      <c r="AK493" s="30">
        <f t="shared" si="274"/>
        <v>25.946489579479607</v>
      </c>
      <c r="AL493" s="42"/>
      <c r="AM493" s="42"/>
    </row>
    <row r="494" spans="15:39" x14ac:dyDescent="0.25">
      <c r="O494" s="30">
        <f t="shared" si="288"/>
        <v>43.617644162318854</v>
      </c>
      <c r="P494" s="12">
        <f t="shared" si="289"/>
        <v>-4.6055748301626194</v>
      </c>
      <c r="Q494" s="30">
        <f t="shared" si="275"/>
        <v>-263.87999999999903</v>
      </c>
      <c r="R494" s="47">
        <f t="shared" si="276"/>
        <v>-4.6501273909131244</v>
      </c>
      <c r="S494" s="47">
        <f t="shared" si="277"/>
        <v>25.976563067411256</v>
      </c>
      <c r="T494" s="47">
        <f t="shared" si="278"/>
        <v>26.389496273080223</v>
      </c>
      <c r="U494" s="12">
        <f t="shared" si="290"/>
        <v>1.3936601406145201</v>
      </c>
      <c r="V494" s="51">
        <f t="shared" si="279"/>
        <v>1.3936601406145201</v>
      </c>
      <c r="W494" s="47">
        <f t="shared" si="280"/>
        <v>1.3936601406145201</v>
      </c>
      <c r="X494" s="51">
        <f t="shared" si="281"/>
        <v>1.3936601406145201</v>
      </c>
      <c r="Y494" s="51">
        <f t="shared" si="282"/>
        <v>1.4</v>
      </c>
      <c r="Z494" s="47">
        <f t="shared" si="283"/>
        <v>4.6501273909131253</v>
      </c>
      <c r="AA494" s="47">
        <f t="shared" si="284"/>
        <v>25.976563067411256</v>
      </c>
      <c r="AB494" s="47">
        <f t="shared" si="285"/>
        <v>26.389496273080223</v>
      </c>
      <c r="AC494" s="51"/>
      <c r="AD494" s="12">
        <f t="shared" si="286"/>
        <v>-1.3936601406145201</v>
      </c>
      <c r="AE494" s="30">
        <f t="shared" si="287"/>
        <v>-79.850844132820853</v>
      </c>
      <c r="AF494" s="43">
        <f t="shared" si="294"/>
        <v>2.9599644605779054</v>
      </c>
      <c r="AG494" s="45">
        <f t="shared" si="291"/>
        <v>43262</v>
      </c>
      <c r="AH494" s="42">
        <f t="shared" si="292"/>
        <v>172</v>
      </c>
      <c r="AI494" s="45">
        <f t="shared" si="293"/>
        <v>43262</v>
      </c>
      <c r="AJ494" s="30">
        <f t="shared" si="273"/>
        <v>4.6501273909131253</v>
      </c>
      <c r="AK494" s="30">
        <f t="shared" si="274"/>
        <v>25.976563067411256</v>
      </c>
      <c r="AL494" s="42"/>
      <c r="AM494" s="42"/>
    </row>
    <row r="495" spans="15:39" x14ac:dyDescent="0.25">
      <c r="O495" s="30">
        <f t="shared" si="288"/>
        <v>43.617644162318854</v>
      </c>
      <c r="P495" s="12">
        <f t="shared" si="289"/>
        <v>-4.6118580154697986</v>
      </c>
      <c r="Q495" s="30">
        <f t="shared" si="275"/>
        <v>-264.23999999999899</v>
      </c>
      <c r="R495" s="47">
        <f t="shared" si="276"/>
        <v>-4.3775415659011792</v>
      </c>
      <c r="S495" s="47">
        <f t="shared" si="277"/>
        <v>26.004924419190196</v>
      </c>
      <c r="T495" s="47">
        <f t="shared" si="278"/>
        <v>26.370797564900975</v>
      </c>
      <c r="U495" s="12">
        <f t="shared" si="290"/>
        <v>1.4040247488539739</v>
      </c>
      <c r="V495" s="51">
        <f t="shared" si="279"/>
        <v>1.4040247488539739</v>
      </c>
      <c r="W495" s="47">
        <f t="shared" si="280"/>
        <v>1.4040247488539739</v>
      </c>
      <c r="X495" s="51">
        <f t="shared" si="281"/>
        <v>1.4040247488539739</v>
      </c>
      <c r="Y495" s="51">
        <f t="shared" si="282"/>
        <v>1.41</v>
      </c>
      <c r="Z495" s="47">
        <f t="shared" si="283"/>
        <v>4.3775415659011765</v>
      </c>
      <c r="AA495" s="47">
        <f t="shared" si="284"/>
        <v>26.0049244191902</v>
      </c>
      <c r="AB495" s="47">
        <f t="shared" si="285"/>
        <v>26.370797564900975</v>
      </c>
      <c r="AC495" s="51"/>
      <c r="AD495" s="12">
        <f t="shared" si="286"/>
        <v>-1.4040247488539739</v>
      </c>
      <c r="AE495" s="30">
        <f t="shared" si="287"/>
        <v>-80.444692441248066</v>
      </c>
      <c r="AF495" s="43">
        <f t="shared" si="294"/>
        <v>2.9703290688173594</v>
      </c>
      <c r="AG495" s="45">
        <f t="shared" si="291"/>
        <v>43263</v>
      </c>
      <c r="AH495" s="42">
        <f t="shared" si="292"/>
        <v>173</v>
      </c>
      <c r="AI495" s="45">
        <f t="shared" si="293"/>
        <v>43263</v>
      </c>
      <c r="AJ495" s="30">
        <f t="shared" si="273"/>
        <v>4.3775415659011765</v>
      </c>
      <c r="AK495" s="30">
        <f t="shared" si="274"/>
        <v>26.0049244191902</v>
      </c>
      <c r="AL495" s="42"/>
      <c r="AM495" s="42"/>
    </row>
    <row r="496" spans="15:39" x14ac:dyDescent="0.25">
      <c r="O496" s="30">
        <f t="shared" si="288"/>
        <v>43.617644162318854</v>
      </c>
      <c r="P496" s="12">
        <f t="shared" si="289"/>
        <v>-4.6181412007769778</v>
      </c>
      <c r="Q496" s="30">
        <f t="shared" si="275"/>
        <v>-264.599999999999</v>
      </c>
      <c r="R496" s="47">
        <f t="shared" si="276"/>
        <v>-4.1047829230437642</v>
      </c>
      <c r="S496" s="47">
        <f t="shared" si="277"/>
        <v>26.031572515158807</v>
      </c>
      <c r="T496" s="47">
        <f t="shared" si="278"/>
        <v>26.353216320921494</v>
      </c>
      <c r="U496" s="12">
        <f t="shared" si="290"/>
        <v>1.4143993010495444</v>
      </c>
      <c r="V496" s="51">
        <f t="shared" si="279"/>
        <v>1.4143993010495444</v>
      </c>
      <c r="W496" s="47">
        <f t="shared" si="280"/>
        <v>1.4143993010495444</v>
      </c>
      <c r="X496" s="51">
        <f t="shared" si="281"/>
        <v>1.4143993010495444</v>
      </c>
      <c r="Y496" s="51">
        <f t="shared" si="282"/>
        <v>1.42</v>
      </c>
      <c r="Z496" s="47">
        <f t="shared" si="283"/>
        <v>4.1047829230437642</v>
      </c>
      <c r="AA496" s="47">
        <f t="shared" si="284"/>
        <v>26.031572515158803</v>
      </c>
      <c r="AB496" s="47">
        <f t="shared" si="285"/>
        <v>26.35321632092149</v>
      </c>
      <c r="AC496" s="51"/>
      <c r="AD496" s="12">
        <f t="shared" si="286"/>
        <v>-1.4143993010495444</v>
      </c>
      <c r="AE496" s="30">
        <f t="shared" si="287"/>
        <v>-81.039110496392439</v>
      </c>
      <c r="AF496" s="43">
        <f t="shared" si="294"/>
        <v>2.9807036210129296</v>
      </c>
      <c r="AG496" s="45">
        <f t="shared" si="291"/>
        <v>43264</v>
      </c>
      <c r="AH496" s="42">
        <f t="shared" si="292"/>
        <v>174</v>
      </c>
      <c r="AI496" s="45">
        <f t="shared" si="293"/>
        <v>43264</v>
      </c>
      <c r="AJ496" s="30">
        <f t="shared" si="273"/>
        <v>4.1047829230437642</v>
      </c>
      <c r="AK496" s="30">
        <f t="shared" si="274"/>
        <v>26.031572515158803</v>
      </c>
      <c r="AL496" s="42"/>
      <c r="AM496" s="42"/>
    </row>
    <row r="497" spans="14:39" x14ac:dyDescent="0.25">
      <c r="O497" s="30">
        <f t="shared" si="288"/>
        <v>43.617644162318854</v>
      </c>
      <c r="P497" s="12">
        <f t="shared" si="289"/>
        <v>-4.624424386084157</v>
      </c>
      <c r="Q497" s="30">
        <f t="shared" si="275"/>
        <v>-264.95999999999896</v>
      </c>
      <c r="R497" s="47">
        <f t="shared" si="276"/>
        <v>-3.8318622303850614</v>
      </c>
      <c r="S497" s="47">
        <f t="shared" si="277"/>
        <v>26.05650630329589</v>
      </c>
      <c r="T497" s="47">
        <f t="shared" si="278"/>
        <v>26.336755473792703</v>
      </c>
      <c r="U497" s="12">
        <f t="shared" si="290"/>
        <v>1.4247832025125367</v>
      </c>
      <c r="V497" s="51">
        <f t="shared" si="279"/>
        <v>1.4247832025125367</v>
      </c>
      <c r="W497" s="47">
        <f t="shared" si="280"/>
        <v>1.4247832025125367</v>
      </c>
      <c r="X497" s="51">
        <f t="shared" si="281"/>
        <v>1.4247832025125367</v>
      </c>
      <c r="Y497" s="51">
        <f t="shared" si="282"/>
        <v>1.43</v>
      </c>
      <c r="Z497" s="47">
        <f t="shared" si="283"/>
        <v>3.8318622303850591</v>
      </c>
      <c r="AA497" s="47">
        <f t="shared" si="284"/>
        <v>26.056506303295887</v>
      </c>
      <c r="AB497" s="47">
        <f t="shared" si="285"/>
        <v>26.336755473792703</v>
      </c>
      <c r="AC497" s="51"/>
      <c r="AD497" s="12">
        <f t="shared" si="286"/>
        <v>-1.4247832025125367</v>
      </c>
      <c r="AE497" s="30">
        <f t="shared" si="287"/>
        <v>-81.634064225101625</v>
      </c>
      <c r="AF497" s="43">
        <f t="shared" si="294"/>
        <v>2.9910875224759219</v>
      </c>
      <c r="AG497" s="45">
        <f t="shared" si="291"/>
        <v>43264</v>
      </c>
      <c r="AH497" s="42">
        <f t="shared" si="292"/>
        <v>174</v>
      </c>
      <c r="AI497" s="45">
        <f t="shared" si="293"/>
        <v>43264</v>
      </c>
      <c r="AJ497" s="30">
        <f t="shared" si="273"/>
        <v>3.8318622303850591</v>
      </c>
      <c r="AK497" s="30">
        <f t="shared" si="274"/>
        <v>26.056506303295887</v>
      </c>
      <c r="AL497" s="42"/>
      <c r="AM497" s="42"/>
    </row>
    <row r="498" spans="14:39" x14ac:dyDescent="0.25">
      <c r="O498" s="30">
        <f t="shared" si="288"/>
        <v>43.617644162318854</v>
      </c>
      <c r="P498" s="12">
        <f t="shared" si="289"/>
        <v>-4.6307075713913362</v>
      </c>
      <c r="Q498" s="30">
        <f t="shared" si="275"/>
        <v>-265.31999999999891</v>
      </c>
      <c r="R498" s="47">
        <f t="shared" si="276"/>
        <v>-3.5587902623667018</v>
      </c>
      <c r="S498" s="47">
        <f t="shared" si="277"/>
        <v>26.079724799258194</v>
      </c>
      <c r="T498" s="47">
        <f t="shared" si="278"/>
        <v>26.321417775958782</v>
      </c>
      <c r="U498" s="12">
        <f t="shared" si="290"/>
        <v>1.4351758534630397</v>
      </c>
      <c r="V498" s="51">
        <f t="shared" si="279"/>
        <v>1.4351758534630397</v>
      </c>
      <c r="W498" s="47">
        <f t="shared" si="280"/>
        <v>1.4351758534630397</v>
      </c>
      <c r="X498" s="51">
        <f t="shared" si="281"/>
        <v>1.4351758534630397</v>
      </c>
      <c r="Y498" s="51">
        <f t="shared" si="282"/>
        <v>1.44</v>
      </c>
      <c r="Z498" s="47">
        <f t="shared" si="283"/>
        <v>3.5587902623666996</v>
      </c>
      <c r="AA498" s="47">
        <f t="shared" si="284"/>
        <v>26.079724799258194</v>
      </c>
      <c r="AB498" s="47">
        <f t="shared" si="285"/>
        <v>26.321417775958782</v>
      </c>
      <c r="AC498" s="51"/>
      <c r="AD498" s="12">
        <f t="shared" si="286"/>
        <v>-1.4351758534630397</v>
      </c>
      <c r="AE498" s="30">
        <f t="shared" si="287"/>
        <v>-82.229519262518068</v>
      </c>
      <c r="AF498" s="43">
        <f t="shared" si="294"/>
        <v>3.0014801734264251</v>
      </c>
      <c r="AG498" s="45">
        <f t="shared" si="291"/>
        <v>43265</v>
      </c>
      <c r="AH498" s="42">
        <f t="shared" si="292"/>
        <v>175</v>
      </c>
      <c r="AI498" s="45">
        <f t="shared" si="293"/>
        <v>43265</v>
      </c>
      <c r="AJ498" s="30">
        <f t="shared" si="273"/>
        <v>3.5587902623666996</v>
      </c>
      <c r="AK498" s="30">
        <f t="shared" si="274"/>
        <v>26.079724799258194</v>
      </c>
      <c r="AL498" s="42"/>
      <c r="AM498" s="42"/>
    </row>
    <row r="499" spans="14:39" x14ac:dyDescent="0.25">
      <c r="O499" s="30">
        <f t="shared" si="288"/>
        <v>43.617644162318854</v>
      </c>
      <c r="P499" s="12">
        <f t="shared" si="289"/>
        <v>-4.6369907566985153</v>
      </c>
      <c r="Q499" s="30">
        <f t="shared" si="275"/>
        <v>-265.67999999999893</v>
      </c>
      <c r="R499" s="47">
        <f t="shared" si="276"/>
        <v>-3.2855777994024091</v>
      </c>
      <c r="S499" s="47">
        <f t="shared" si="277"/>
        <v>26.10122708641925</v>
      </c>
      <c r="T499" s="47">
        <f t="shared" si="278"/>
        <v>26.307205797894081</v>
      </c>
      <c r="U499" s="12">
        <f t="shared" si="290"/>
        <v>1.4455766493372517</v>
      </c>
      <c r="V499" s="51">
        <f t="shared" si="279"/>
        <v>1.4455766493372517</v>
      </c>
      <c r="W499" s="47">
        <f t="shared" si="280"/>
        <v>1.4455766493372517</v>
      </c>
      <c r="X499" s="51">
        <f t="shared" si="281"/>
        <v>1.4455766493372517</v>
      </c>
      <c r="Y499" s="51">
        <f t="shared" si="282"/>
        <v>1.45</v>
      </c>
      <c r="Z499" s="47">
        <f t="shared" si="283"/>
        <v>3.2855777994024109</v>
      </c>
      <c r="AA499" s="47">
        <f t="shared" si="284"/>
        <v>26.10122708641925</v>
      </c>
      <c r="AB499" s="47">
        <f t="shared" si="285"/>
        <v>26.307205797894081</v>
      </c>
      <c r="AC499" s="51"/>
      <c r="AD499" s="12">
        <f t="shared" si="286"/>
        <v>-1.4455766493372517</v>
      </c>
      <c r="AE499" s="30">
        <f t="shared" si="287"/>
        <v>-82.825440969687492</v>
      </c>
      <c r="AF499" s="43">
        <f t="shared" si="294"/>
        <v>3.0118809693006368</v>
      </c>
      <c r="AG499" s="45">
        <f t="shared" si="291"/>
        <v>43265</v>
      </c>
      <c r="AH499" s="42">
        <f t="shared" si="292"/>
        <v>175</v>
      </c>
      <c r="AI499" s="45">
        <f t="shared" si="293"/>
        <v>43265</v>
      </c>
      <c r="AJ499" s="30">
        <f t="shared" si="273"/>
        <v>3.2855777994024109</v>
      </c>
      <c r="AK499" s="30">
        <f t="shared" si="274"/>
        <v>26.10122708641925</v>
      </c>
      <c r="AL499" s="42"/>
      <c r="AM499" s="42"/>
    </row>
    <row r="500" spans="14:39" x14ac:dyDescent="0.25">
      <c r="O500" s="30">
        <f t="shared" si="288"/>
        <v>43.617644162318854</v>
      </c>
      <c r="P500" s="12">
        <f t="shared" si="289"/>
        <v>-4.6432739420056945</v>
      </c>
      <c r="Q500" s="30">
        <f t="shared" si="275"/>
        <v>-266.03999999999888</v>
      </c>
      <c r="R500" s="47">
        <f t="shared" si="276"/>
        <v>-3.0122356274524065</v>
      </c>
      <c r="S500" s="47">
        <f t="shared" si="277"/>
        <v>26.121012315905567</v>
      </c>
      <c r="T500" s="47">
        <f t="shared" si="278"/>
        <v>26.294121926449339</v>
      </c>
      <c r="U500" s="12">
        <f t="shared" si="290"/>
        <v>1.4559849811012429</v>
      </c>
      <c r="V500" s="51">
        <f t="shared" si="279"/>
        <v>1.4559849811012429</v>
      </c>
      <c r="W500" s="47">
        <f t="shared" si="280"/>
        <v>1.4559849811012429</v>
      </c>
      <c r="X500" s="51">
        <f t="shared" si="281"/>
        <v>1.4559849811012429</v>
      </c>
      <c r="Y500" s="51">
        <f t="shared" si="282"/>
        <v>1.46</v>
      </c>
      <c r="Z500" s="47">
        <f t="shared" si="283"/>
        <v>3.0122356274524038</v>
      </c>
      <c r="AA500" s="47">
        <f t="shared" si="284"/>
        <v>26.121012315905567</v>
      </c>
      <c r="AB500" s="47">
        <f t="shared" si="285"/>
        <v>26.294121926449339</v>
      </c>
      <c r="AC500" s="51"/>
      <c r="AD500" s="12">
        <f t="shared" si="286"/>
        <v>-1.4559849811012429</v>
      </c>
      <c r="AE500" s="30">
        <f t="shared" si="287"/>
        <v>-83.421794451536144</v>
      </c>
      <c r="AF500" s="43">
        <f t="shared" si="294"/>
        <v>3.0222893010646281</v>
      </c>
      <c r="AG500" s="45">
        <f t="shared" si="291"/>
        <v>43266</v>
      </c>
      <c r="AH500" s="42">
        <f t="shared" si="292"/>
        <v>176</v>
      </c>
      <c r="AI500" s="45">
        <f t="shared" si="293"/>
        <v>43266</v>
      </c>
      <c r="AJ500" s="30">
        <f t="shared" si="273"/>
        <v>3.0122356274524038</v>
      </c>
      <c r="AK500" s="30">
        <f t="shared" si="274"/>
        <v>26.121012315905567</v>
      </c>
      <c r="AL500" s="42"/>
      <c r="AM500" s="42"/>
    </row>
    <row r="501" spans="14:39" x14ac:dyDescent="0.25">
      <c r="O501" s="30">
        <f t="shared" si="288"/>
        <v>43.617644162318854</v>
      </c>
      <c r="P501" s="12">
        <f t="shared" si="289"/>
        <v>-4.6495571273128737</v>
      </c>
      <c r="Q501" s="30">
        <f t="shared" si="275"/>
        <v>-266.39999999999884</v>
      </c>
      <c r="R501" s="47">
        <f t="shared" si="276"/>
        <v>-2.7387745375976054</v>
      </c>
      <c r="S501" s="47">
        <f t="shared" si="277"/>
        <v>26.139079706630184</v>
      </c>
      <c r="T501" s="47">
        <f t="shared" si="278"/>
        <v>26.282168363309729</v>
      </c>
      <c r="U501" s="12">
        <f t="shared" si="290"/>
        <v>1.466400235570763</v>
      </c>
      <c r="V501" s="51">
        <f t="shared" si="279"/>
        <v>1.466400235570763</v>
      </c>
      <c r="W501" s="47">
        <f t="shared" si="280"/>
        <v>1.466400235570763</v>
      </c>
      <c r="X501" s="51">
        <f t="shared" si="281"/>
        <v>1.466400235570763</v>
      </c>
      <c r="Y501" s="51">
        <f t="shared" si="282"/>
        <v>1.47</v>
      </c>
      <c r="Z501" s="47">
        <f t="shared" si="283"/>
        <v>2.7387745375976063</v>
      </c>
      <c r="AA501" s="47">
        <f t="shared" si="284"/>
        <v>26.139079706630181</v>
      </c>
      <c r="AB501" s="47">
        <f t="shared" si="285"/>
        <v>26.282168363309729</v>
      </c>
      <c r="AC501" s="51"/>
      <c r="AD501" s="12">
        <f t="shared" si="286"/>
        <v>-1.466400235570763</v>
      </c>
      <c r="AE501" s="30">
        <f t="shared" si="287"/>
        <v>-84.018544575194412</v>
      </c>
      <c r="AF501" s="43">
        <f t="shared" si="294"/>
        <v>3.0327045555341483</v>
      </c>
      <c r="AG501" s="45">
        <f t="shared" si="291"/>
        <v>43267</v>
      </c>
      <c r="AH501" s="42">
        <f t="shared" si="292"/>
        <v>177</v>
      </c>
      <c r="AI501" s="45">
        <f t="shared" si="293"/>
        <v>43267</v>
      </c>
      <c r="AJ501" s="30">
        <f t="shared" si="273"/>
        <v>2.7387745375976063</v>
      </c>
      <c r="AK501" s="30">
        <f t="shared" si="274"/>
        <v>26.139079706630181</v>
      </c>
      <c r="AL501" s="42"/>
      <c r="AM501" s="42"/>
    </row>
    <row r="502" spans="14:39" x14ac:dyDescent="0.25">
      <c r="O502" s="30">
        <f t="shared" si="288"/>
        <v>43.617644162318854</v>
      </c>
      <c r="P502" s="12">
        <f t="shared" si="289"/>
        <v>-4.6558403126200529</v>
      </c>
      <c r="Q502" s="30">
        <f t="shared" si="275"/>
        <v>-266.75999999999885</v>
      </c>
      <c r="R502" s="47">
        <f t="shared" si="276"/>
        <v>-2.4652053256135926</v>
      </c>
      <c r="S502" s="47">
        <f t="shared" si="277"/>
        <v>26.155428545323439</v>
      </c>
      <c r="T502" s="47">
        <f t="shared" si="278"/>
        <v>26.271347123567033</v>
      </c>
      <c r="U502" s="12">
        <f t="shared" si="290"/>
        <v>1.476821795736698</v>
      </c>
      <c r="V502" s="51">
        <f t="shared" si="279"/>
        <v>1.476821795736698</v>
      </c>
      <c r="W502" s="47">
        <f t="shared" si="280"/>
        <v>1.476821795736698</v>
      </c>
      <c r="X502" s="51">
        <f t="shared" si="281"/>
        <v>1.476821795736698</v>
      </c>
      <c r="Y502" s="51">
        <f t="shared" si="282"/>
        <v>1.48</v>
      </c>
      <c r="Z502" s="47">
        <f t="shared" si="283"/>
        <v>2.4652053256135917</v>
      </c>
      <c r="AA502" s="47">
        <f t="shared" si="284"/>
        <v>26.155428545323439</v>
      </c>
      <c r="AB502" s="47">
        <f t="shared" si="285"/>
        <v>26.271347123567033</v>
      </c>
      <c r="AC502" s="51"/>
      <c r="AD502" s="12">
        <f t="shared" si="286"/>
        <v>-1.476821795736698</v>
      </c>
      <c r="AE502" s="30">
        <f t="shared" si="287"/>
        <v>-84.61565598864415</v>
      </c>
      <c r="AF502" s="43">
        <f t="shared" si="294"/>
        <v>3.0431261157000833</v>
      </c>
      <c r="AG502" s="45">
        <f t="shared" si="291"/>
        <v>43267</v>
      </c>
      <c r="AH502" s="42">
        <f t="shared" si="292"/>
        <v>177</v>
      </c>
      <c r="AI502" s="45">
        <f t="shared" si="293"/>
        <v>43267</v>
      </c>
      <c r="AJ502" s="30">
        <f t="shared" si="273"/>
        <v>2.4652053256135917</v>
      </c>
      <c r="AK502" s="30">
        <f t="shared" si="274"/>
        <v>26.155428545323439</v>
      </c>
      <c r="AL502" s="42"/>
      <c r="AM502" s="42"/>
    </row>
    <row r="503" spans="14:39" x14ac:dyDescent="0.25">
      <c r="O503" s="30">
        <f t="shared" si="288"/>
        <v>43.617644162318854</v>
      </c>
      <c r="P503" s="12">
        <f t="shared" si="289"/>
        <v>-4.6621234979272321</v>
      </c>
      <c r="Q503" s="30">
        <f t="shared" si="275"/>
        <v>-267.11999999999881</v>
      </c>
      <c r="R503" s="47">
        <f t="shared" si="276"/>
        <v>-2.1915387915444331</v>
      </c>
      <c r="S503" s="47">
        <f t="shared" si="277"/>
        <v>26.170058186561171</v>
      </c>
      <c r="T503" s="47">
        <f t="shared" si="278"/>
        <v>26.261660034408361</v>
      </c>
      <c r="U503" s="12">
        <f t="shared" si="290"/>
        <v>1.4872490410957477</v>
      </c>
      <c r="V503" s="51">
        <f t="shared" si="279"/>
        <v>1.4872490410957477</v>
      </c>
      <c r="W503" s="47">
        <f t="shared" si="280"/>
        <v>1.4872490410957477</v>
      </c>
      <c r="X503" s="51">
        <f t="shared" si="281"/>
        <v>1.4872490410957477</v>
      </c>
      <c r="Y503" s="51">
        <f t="shared" si="282"/>
        <v>1.49</v>
      </c>
      <c r="Z503" s="47">
        <f t="shared" si="283"/>
        <v>2.1915387915444313</v>
      </c>
      <c r="AA503" s="47">
        <f t="shared" si="284"/>
        <v>26.170058186561171</v>
      </c>
      <c r="AB503" s="47">
        <f t="shared" si="285"/>
        <v>26.261660034408361</v>
      </c>
      <c r="AC503" s="51"/>
      <c r="AD503" s="12">
        <f t="shared" si="286"/>
        <v>-1.4872490410957477</v>
      </c>
      <c r="AE503" s="30">
        <f t="shared" si="287"/>
        <v>-85.213093139665062</v>
      </c>
      <c r="AF503" s="43">
        <f t="shared" si="294"/>
        <v>3.0535533610591328</v>
      </c>
      <c r="AG503" s="45">
        <f t="shared" si="291"/>
        <v>43268</v>
      </c>
      <c r="AH503" s="42">
        <f t="shared" si="292"/>
        <v>178</v>
      </c>
      <c r="AI503" s="45">
        <f t="shared" si="293"/>
        <v>43268</v>
      </c>
      <c r="AJ503" s="30">
        <f t="shared" si="273"/>
        <v>2.1915387915444313</v>
      </c>
      <c r="AK503" s="30">
        <f t="shared" si="274"/>
        <v>26.170058186561171</v>
      </c>
      <c r="AL503" s="42"/>
      <c r="AM503" s="42"/>
    </row>
    <row r="504" spans="14:39" x14ac:dyDescent="0.25">
      <c r="O504" s="30">
        <f t="shared" si="288"/>
        <v>43.617644162318854</v>
      </c>
      <c r="P504" s="12">
        <f t="shared" si="289"/>
        <v>-4.6684066832344113</v>
      </c>
      <c r="Q504" s="30">
        <f t="shared" si="275"/>
        <v>-267.47999999999877</v>
      </c>
      <c r="R504" s="47">
        <f t="shared" si="276"/>
        <v>-1.9177857392762985</v>
      </c>
      <c r="S504" s="47">
        <f t="shared" si="277"/>
        <v>26.182968052790194</v>
      </c>
      <c r="T504" s="47">
        <f t="shared" si="278"/>
        <v>26.253108733923366</v>
      </c>
      <c r="U504" s="12">
        <f t="shared" si="290"/>
        <v>1.4976813479859019</v>
      </c>
      <c r="V504" s="51">
        <f t="shared" si="279"/>
        <v>1.4976813479859019</v>
      </c>
      <c r="W504" s="47">
        <f t="shared" si="280"/>
        <v>1.4976813479859019</v>
      </c>
      <c r="X504" s="51">
        <f t="shared" si="281"/>
        <v>1.4976813479859019</v>
      </c>
      <c r="Y504" s="51">
        <f t="shared" si="282"/>
        <v>1.5</v>
      </c>
      <c r="Z504" s="47">
        <f t="shared" si="283"/>
        <v>1.9177857392762983</v>
      </c>
      <c r="AA504" s="47">
        <f t="shared" si="284"/>
        <v>26.182968052790191</v>
      </c>
      <c r="AB504" s="47">
        <f t="shared" si="285"/>
        <v>26.253108733923366</v>
      </c>
      <c r="AC504" s="51"/>
      <c r="AD504" s="12">
        <f t="shared" si="286"/>
        <v>-1.4976813479859019</v>
      </c>
      <c r="AE504" s="30">
        <f t="shared" si="287"/>
        <v>-85.81082029505616</v>
      </c>
      <c r="AF504" s="43">
        <f t="shared" si="294"/>
        <v>3.0639856679492872</v>
      </c>
      <c r="AG504" s="45">
        <f t="shared" si="291"/>
        <v>43268</v>
      </c>
      <c r="AH504" s="42">
        <f t="shared" si="292"/>
        <v>178</v>
      </c>
      <c r="AI504" s="45">
        <f t="shared" si="293"/>
        <v>43268</v>
      </c>
      <c r="AJ504" s="30">
        <f t="shared" si="273"/>
        <v>1.9177857392762983</v>
      </c>
      <c r="AK504" s="30">
        <f t="shared" si="274"/>
        <v>26.182968052790191</v>
      </c>
      <c r="AL504" s="42"/>
      <c r="AM504" s="42"/>
    </row>
    <row r="505" spans="14:39" x14ac:dyDescent="0.25">
      <c r="O505" s="30">
        <f t="shared" si="288"/>
        <v>43.617644162318854</v>
      </c>
      <c r="P505" s="12">
        <f t="shared" si="289"/>
        <v>-4.6746898685415905</v>
      </c>
      <c r="Q505" s="30">
        <f t="shared" si="275"/>
        <v>-267.83999999999878</v>
      </c>
      <c r="R505" s="47">
        <f t="shared" si="276"/>
        <v>-1.6439569761109525</v>
      </c>
      <c r="S505" s="47">
        <f t="shared" si="277"/>
        <v>26.194157634351107</v>
      </c>
      <c r="T505" s="47">
        <f t="shared" si="278"/>
        <v>26.245694670031849</v>
      </c>
      <c r="U505" s="12">
        <f t="shared" si="290"/>
        <v>1.5081180899262661</v>
      </c>
      <c r="V505" s="51">
        <f t="shared" si="279"/>
        <v>1.5081180899262661</v>
      </c>
      <c r="W505" s="47">
        <f t="shared" si="280"/>
        <v>1.5081180899262661</v>
      </c>
      <c r="X505" s="51">
        <f t="shared" si="281"/>
        <v>1.5081180899262661</v>
      </c>
      <c r="Y505" s="51">
        <f t="shared" si="282"/>
        <v>1.51</v>
      </c>
      <c r="Z505" s="47">
        <f t="shared" si="283"/>
        <v>1.6439569761109514</v>
      </c>
      <c r="AA505" s="47">
        <f t="shared" si="284"/>
        <v>26.194157634351107</v>
      </c>
      <c r="AB505" s="47">
        <f t="shared" si="285"/>
        <v>26.245694670031849</v>
      </c>
      <c r="AC505" s="51"/>
      <c r="AD505" s="12">
        <f t="shared" si="286"/>
        <v>-1.5081180899262661</v>
      </c>
      <c r="AE505" s="30">
        <f t="shared" si="287"/>
        <v>-86.408801560106198</v>
      </c>
      <c r="AF505" s="43">
        <f t="shared" si="294"/>
        <v>3.0744224098896513</v>
      </c>
      <c r="AG505" s="45">
        <f t="shared" si="291"/>
        <v>43269</v>
      </c>
      <c r="AH505" s="42">
        <f t="shared" si="292"/>
        <v>179</v>
      </c>
      <c r="AI505" s="45">
        <f t="shared" si="293"/>
        <v>43269</v>
      </c>
      <c r="AJ505" s="30">
        <f t="shared" si="273"/>
        <v>1.6439569761109514</v>
      </c>
      <c r="AK505" s="30">
        <f t="shared" si="274"/>
        <v>26.194157634351107</v>
      </c>
      <c r="AL505" s="42"/>
      <c r="AM505" s="42"/>
    </row>
    <row r="506" spans="14:39" x14ac:dyDescent="0.25">
      <c r="O506" s="30">
        <f t="shared" si="288"/>
        <v>43.617644162318854</v>
      </c>
      <c r="P506" s="12">
        <f t="shared" si="289"/>
        <v>-4.6809730538487697</v>
      </c>
      <c r="Q506" s="30">
        <f t="shared" si="275"/>
        <v>-268.19999999999874</v>
      </c>
      <c r="R506" s="47">
        <f t="shared" si="276"/>
        <v>-1.3700633123390946</v>
      </c>
      <c r="S506" s="47">
        <f t="shared" si="277"/>
        <v>26.203626489498376</v>
      </c>
      <c r="T506" s="47">
        <f t="shared" si="278"/>
        <v>26.239419099533407</v>
      </c>
      <c r="U506" s="12">
        <f t="shared" si="290"/>
        <v>1.5185586379607832</v>
      </c>
      <c r="V506" s="51">
        <f t="shared" si="279"/>
        <v>1.5185586379607832</v>
      </c>
      <c r="W506" s="47">
        <f t="shared" si="280"/>
        <v>1.5185586379607832</v>
      </c>
      <c r="X506" s="51">
        <f t="shared" si="281"/>
        <v>1.5185586379607832</v>
      </c>
      <c r="Y506" s="51">
        <f t="shared" si="282"/>
        <v>1.52</v>
      </c>
      <c r="Z506" s="47">
        <f t="shared" si="283"/>
        <v>1.3700633123390917</v>
      </c>
      <c r="AA506" s="47">
        <f t="shared" si="284"/>
        <v>26.203626489498376</v>
      </c>
      <c r="AB506" s="47">
        <f t="shared" si="285"/>
        <v>26.239419099533407</v>
      </c>
      <c r="AC506" s="51"/>
      <c r="AD506" s="12">
        <f t="shared" si="286"/>
        <v>-1.5185586379607832</v>
      </c>
      <c r="AE506" s="30">
        <f t="shared" si="287"/>
        <v>-87.007000898287643</v>
      </c>
      <c r="AF506" s="43">
        <f t="shared" si="294"/>
        <v>3.0848629579241686</v>
      </c>
      <c r="AG506" s="45">
        <f t="shared" si="291"/>
        <v>43270</v>
      </c>
      <c r="AH506" s="42">
        <f t="shared" si="292"/>
        <v>180</v>
      </c>
      <c r="AI506" s="45">
        <f t="shared" si="293"/>
        <v>43270</v>
      </c>
      <c r="AJ506" s="30">
        <f t="shared" si="273"/>
        <v>1.3700633123390917</v>
      </c>
      <c r="AK506" s="30">
        <f t="shared" si="274"/>
        <v>26.203626489498376</v>
      </c>
      <c r="AL506" s="42"/>
      <c r="AM506" s="42"/>
    </row>
    <row r="507" spans="14:39" x14ac:dyDescent="0.25">
      <c r="O507" s="30">
        <f t="shared" si="288"/>
        <v>43.617644162318854</v>
      </c>
      <c r="P507" s="12">
        <f t="shared" si="289"/>
        <v>-4.6872562391559489</v>
      </c>
      <c r="Q507" s="30">
        <f t="shared" si="275"/>
        <v>-268.55999999999869</v>
      </c>
      <c r="R507" s="47">
        <f t="shared" si="276"/>
        <v>-1.0961155608135902</v>
      </c>
      <c r="S507" s="47">
        <f t="shared" si="277"/>
        <v>26.211374244417819</v>
      </c>
      <c r="T507" s="47">
        <f t="shared" si="278"/>
        <v>26.234283087280801</v>
      </c>
      <c r="U507" s="12">
        <f t="shared" si="290"/>
        <v>1.529002361005388</v>
      </c>
      <c r="V507" s="51">
        <f t="shared" si="279"/>
        <v>1.529002361005388</v>
      </c>
      <c r="W507" s="47">
        <f t="shared" si="280"/>
        <v>1.529002361005388</v>
      </c>
      <c r="X507" s="51">
        <f t="shared" si="281"/>
        <v>1.529002361005388</v>
      </c>
      <c r="Y507" s="51">
        <f t="shared" si="282"/>
        <v>1.53</v>
      </c>
      <c r="Z507" s="47">
        <f t="shared" si="283"/>
        <v>1.0961155608135924</v>
      </c>
      <c r="AA507" s="47">
        <f t="shared" si="284"/>
        <v>26.211374244417819</v>
      </c>
      <c r="AB507" s="47">
        <f t="shared" si="285"/>
        <v>26.234283087280801</v>
      </c>
      <c r="AC507" s="51"/>
      <c r="AD507" s="12">
        <f t="shared" si="286"/>
        <v>-1.529002361005388</v>
      </c>
      <c r="AE507" s="30">
        <f t="shared" si="287"/>
        <v>-87.605382151147012</v>
      </c>
      <c r="AF507" s="43">
        <f t="shared" si="294"/>
        <v>3.0953066809687733</v>
      </c>
      <c r="AG507" s="45">
        <f t="shared" si="291"/>
        <v>43270</v>
      </c>
      <c r="AH507" s="42">
        <f t="shared" si="292"/>
        <v>180</v>
      </c>
      <c r="AI507" s="45">
        <f t="shared" si="293"/>
        <v>43270</v>
      </c>
      <c r="AJ507" s="30">
        <f t="shared" si="273"/>
        <v>1.0961155608135924</v>
      </c>
      <c r="AK507" s="30">
        <f t="shared" si="274"/>
        <v>26.211374244417819</v>
      </c>
      <c r="AL507" s="42"/>
      <c r="AM507" s="42"/>
    </row>
    <row r="508" spans="14:39" x14ac:dyDescent="0.25">
      <c r="O508" s="30">
        <f t="shared" si="288"/>
        <v>43.617644162318854</v>
      </c>
      <c r="P508" s="12">
        <f t="shared" si="289"/>
        <v>-4.6935394244631281</v>
      </c>
      <c r="Q508" s="30">
        <f t="shared" si="275"/>
        <v>-268.91999999999871</v>
      </c>
      <c r="R508" s="47">
        <f t="shared" si="276"/>
        <v>-0.82212453652259498</v>
      </c>
      <c r="S508" s="47">
        <f t="shared" si="277"/>
        <v>26.217400593241337</v>
      </c>
      <c r="T508" s="47">
        <f t="shared" si="278"/>
        <v>26.230287505478159</v>
      </c>
      <c r="U508" s="12">
        <f t="shared" si="290"/>
        <v>1.5394486261981206</v>
      </c>
      <c r="V508" s="51">
        <f t="shared" si="279"/>
        <v>1.5394486261981206</v>
      </c>
      <c r="W508" s="47">
        <f t="shared" si="280"/>
        <v>1.5394486261981206</v>
      </c>
      <c r="X508" s="51">
        <f t="shared" si="281"/>
        <v>1.5394486261981206</v>
      </c>
      <c r="Y508" s="51">
        <f t="shared" si="282"/>
        <v>1.54</v>
      </c>
      <c r="Z508" s="47">
        <f t="shared" si="283"/>
        <v>0.8221245365225951</v>
      </c>
      <c r="AA508" s="47">
        <f t="shared" si="284"/>
        <v>26.217400593241337</v>
      </c>
      <c r="AB508" s="47">
        <f t="shared" si="285"/>
        <v>26.230287505478159</v>
      </c>
      <c r="AC508" s="51"/>
      <c r="AD508" s="12">
        <f t="shared" si="286"/>
        <v>-1.5394486261981206</v>
      </c>
      <c r="AE508" s="30">
        <f t="shared" si="287"/>
        <v>-88.203909058365014</v>
      </c>
      <c r="AF508" s="43">
        <f t="shared" si="294"/>
        <v>3.1057529461615059</v>
      </c>
      <c r="AG508" s="45">
        <f t="shared" si="291"/>
        <v>43271</v>
      </c>
      <c r="AH508" s="42">
        <f t="shared" si="292"/>
        <v>181</v>
      </c>
      <c r="AI508" s="45">
        <f t="shared" si="293"/>
        <v>43271</v>
      </c>
      <c r="AJ508" s="30">
        <f t="shared" si="273"/>
        <v>0.8221245365225951</v>
      </c>
      <c r="AK508" s="30">
        <f t="shared" si="274"/>
        <v>26.217400593241337</v>
      </c>
      <c r="AL508" s="42"/>
      <c r="AM508" s="42"/>
    </row>
    <row r="509" spans="14:39" x14ac:dyDescent="0.25">
      <c r="O509" s="30">
        <f t="shared" si="288"/>
        <v>43.617644162318854</v>
      </c>
      <c r="P509" s="12">
        <f t="shared" si="289"/>
        <v>-4.6998226097703073</v>
      </c>
      <c r="Q509" s="30">
        <f t="shared" si="275"/>
        <v>-269.27999999999867</v>
      </c>
      <c r="R509" s="47">
        <f t="shared" si="276"/>
        <v>-0.54810105616260052</v>
      </c>
      <c r="S509" s="47">
        <f t="shared" si="277"/>
        <v>26.221705298058993</v>
      </c>
      <c r="T509" s="47">
        <f t="shared" si="278"/>
        <v>26.227433033105271</v>
      </c>
      <c r="U509" s="12">
        <f t="shared" si="290"/>
        <v>1.5498967992517141</v>
      </c>
      <c r="V509" s="51">
        <f t="shared" si="279"/>
        <v>1.5498967992517141</v>
      </c>
      <c r="W509" s="47">
        <f t="shared" si="280"/>
        <v>1.5498967992517141</v>
      </c>
      <c r="X509" s="51">
        <f t="shared" si="281"/>
        <v>1.5498967992517141</v>
      </c>
      <c r="Y509" s="51">
        <f t="shared" si="282"/>
        <v>1.55</v>
      </c>
      <c r="Z509" s="47">
        <f t="shared" si="283"/>
        <v>0.54810105616259852</v>
      </c>
      <c r="AA509" s="47">
        <f t="shared" si="284"/>
        <v>26.221705298058993</v>
      </c>
      <c r="AB509" s="47">
        <f t="shared" si="285"/>
        <v>26.227433033105271</v>
      </c>
      <c r="AC509" s="51"/>
      <c r="AD509" s="12">
        <f t="shared" si="286"/>
        <v>-1.5498967992517141</v>
      </c>
      <c r="AE509" s="30">
        <f t="shared" si="287"/>
        <v>-88.802545277958231</v>
      </c>
      <c r="AF509" s="43">
        <f t="shared" si="294"/>
        <v>3.1162011192150993</v>
      </c>
      <c r="AG509" s="45">
        <f t="shared" si="291"/>
        <v>43272</v>
      </c>
      <c r="AH509" s="42">
        <f t="shared" si="292"/>
        <v>182</v>
      </c>
      <c r="AI509" s="45">
        <f t="shared" si="293"/>
        <v>43272</v>
      </c>
      <c r="AJ509" s="30">
        <f t="shared" si="273"/>
        <v>0.54810105616259852</v>
      </c>
      <c r="AK509" s="30">
        <f t="shared" si="274"/>
        <v>26.221705298058993</v>
      </c>
      <c r="AL509" s="42"/>
      <c r="AM509" s="42"/>
    </row>
    <row r="510" spans="14:39" x14ac:dyDescent="0.25">
      <c r="O510" s="30">
        <f t="shared" si="288"/>
        <v>43.617644162318854</v>
      </c>
      <c r="P510" s="12">
        <f t="shared" si="289"/>
        <v>-4.7061057950774865</v>
      </c>
      <c r="Q510" s="30">
        <f t="shared" si="275"/>
        <v>-269.63999999999862</v>
      </c>
      <c r="R510" s="47">
        <f t="shared" si="276"/>
        <v>-0.27405593771140824</v>
      </c>
      <c r="S510" s="47">
        <f t="shared" si="277"/>
        <v>26.224288188928426</v>
      </c>
      <c r="T510" s="47">
        <f t="shared" si="278"/>
        <v>26.225720155468863</v>
      </c>
      <c r="U510" s="12">
        <f t="shared" si="290"/>
        <v>1.5603462448081744</v>
      </c>
      <c r="V510" s="51">
        <f t="shared" si="279"/>
        <v>1.5603462448081744</v>
      </c>
      <c r="W510" s="47">
        <f t="shared" si="280"/>
        <v>1.5603462448081744</v>
      </c>
      <c r="X510" s="51">
        <f t="shared" si="281"/>
        <v>1.5603462448081744</v>
      </c>
      <c r="Y510" s="51">
        <f t="shared" si="282"/>
        <v>1.57</v>
      </c>
      <c r="Z510" s="47">
        <f t="shared" si="283"/>
        <v>0.27405593771140885</v>
      </c>
      <c r="AA510" s="47">
        <f t="shared" si="284"/>
        <v>26.224288188928426</v>
      </c>
      <c r="AB510" s="47">
        <f t="shared" si="285"/>
        <v>26.225720155468863</v>
      </c>
      <c r="AC510" s="51"/>
      <c r="AD510" s="12">
        <f t="shared" si="286"/>
        <v>-1.5603462448081744</v>
      </c>
      <c r="AE510" s="30">
        <f t="shared" si="287"/>
        <v>-89.401254406595129</v>
      </c>
      <c r="AF510" s="43">
        <f t="shared" si="294"/>
        <v>3.1266505647715599</v>
      </c>
      <c r="AG510" s="45">
        <f t="shared" si="291"/>
        <v>43272</v>
      </c>
      <c r="AH510" s="42">
        <f t="shared" si="292"/>
        <v>182</v>
      </c>
      <c r="AI510" s="45">
        <f t="shared" si="293"/>
        <v>43272</v>
      </c>
      <c r="AJ510" s="30">
        <f t="shared" si="273"/>
        <v>0.27405593771140885</v>
      </c>
      <c r="AK510" s="30">
        <f t="shared" si="274"/>
        <v>26.224288188928426</v>
      </c>
      <c r="AL510" s="42"/>
      <c r="AM510" s="42"/>
    </row>
    <row r="511" spans="14:39" x14ac:dyDescent="0.25">
      <c r="O511" s="30">
        <f t="shared" si="288"/>
        <v>43.617644162318854</v>
      </c>
      <c r="P511" s="12">
        <f t="shared" si="289"/>
        <v>-4.7123889803846657</v>
      </c>
      <c r="Q511" s="30">
        <f t="shared" si="275"/>
        <v>-269.99999999999864</v>
      </c>
      <c r="R511" s="47">
        <f t="shared" si="276"/>
        <v>-1.0540024705073631E-12</v>
      </c>
      <c r="S511" s="47">
        <f t="shared" si="277"/>
        <v>26.225149163881511</v>
      </c>
      <c r="T511" s="47">
        <f t="shared" si="278"/>
        <v>26.225149163881511</v>
      </c>
      <c r="U511" s="12">
        <f t="shared" si="290"/>
        <v>1.5707963267948564</v>
      </c>
      <c r="V511" s="51">
        <f t="shared" si="279"/>
        <v>1.5707963267948564</v>
      </c>
      <c r="W511" s="47">
        <f t="shared" si="280"/>
        <v>1.5707963267948564</v>
      </c>
      <c r="X511" s="51">
        <f t="shared" si="281"/>
        <v>1.5707963267948564</v>
      </c>
      <c r="Y511" s="51">
        <f t="shared" si="282"/>
        <v>1.58</v>
      </c>
      <c r="Z511" s="47">
        <f t="shared" si="283"/>
        <v>1.0555971572690233E-12</v>
      </c>
      <c r="AA511" s="47">
        <f t="shared" si="284"/>
        <v>26.225149163881511</v>
      </c>
      <c r="AB511" s="47">
        <f t="shared" si="285"/>
        <v>26.225149163881511</v>
      </c>
      <c r="AC511" s="51"/>
      <c r="AD511" s="12">
        <f t="shared" si="286"/>
        <v>-1.5707963267948564</v>
      </c>
      <c r="AE511" s="30">
        <f t="shared" si="287"/>
        <v>-89.999999999997698</v>
      </c>
      <c r="AF511" s="43">
        <f>$AD$12-AD511</f>
        <v>3.1371006467582419</v>
      </c>
      <c r="AG511" s="45">
        <f t="shared" si="291"/>
        <v>43273</v>
      </c>
      <c r="AH511" s="42">
        <f>INT(AF511/$AH$7)+1</f>
        <v>183</v>
      </c>
      <c r="AI511" s="45">
        <f t="shared" si="293"/>
        <v>43273</v>
      </c>
      <c r="AJ511" s="30">
        <f t="shared" si="273"/>
        <v>1.0555971572690233E-12</v>
      </c>
      <c r="AK511" s="30">
        <f t="shared" si="274"/>
        <v>26.225149163881511</v>
      </c>
      <c r="AL511" s="42"/>
      <c r="AM511" s="42"/>
    </row>
    <row r="512" spans="14:39" x14ac:dyDescent="0.25">
      <c r="N512" t="s">
        <v>0</v>
      </c>
      <c r="O512" s="44">
        <f t="shared" si="288"/>
        <v>43.617644162318854</v>
      </c>
      <c r="P512" s="12">
        <f t="shared" si="289"/>
        <v>-4.7186721656918449</v>
      </c>
      <c r="Q512" s="44">
        <f t="shared" si="275"/>
        <v>-270.35999999999859</v>
      </c>
      <c r="R512" s="47">
        <f t="shared" si="276"/>
        <v>0.27405593770930026</v>
      </c>
      <c r="S512" s="47">
        <f t="shared" si="277"/>
        <v>26.22428818892844</v>
      </c>
      <c r="T512" s="47">
        <f t="shared" si="278"/>
        <v>26.225720155468856</v>
      </c>
      <c r="U512" s="12">
        <f t="shared" si="290"/>
        <v>-1.5603462448082548</v>
      </c>
      <c r="V512" s="51">
        <f t="shared" si="279"/>
        <v>-1.5603462448082548</v>
      </c>
      <c r="W512" s="47">
        <f>U512+$D$8-$I$10+PI()</f>
        <v>1.5812464087815383</v>
      </c>
      <c r="X512" s="51">
        <f t="shared" si="281"/>
        <v>1.5812464087815383</v>
      </c>
      <c r="Y512" s="51">
        <f t="shared" si="282"/>
        <v>1.59</v>
      </c>
      <c r="Z512" s="54">
        <f>-T512*COS(V512)</f>
        <v>-0.27405593770930087</v>
      </c>
      <c r="AA512" s="54">
        <f>-T512*SIN(V512)</f>
        <v>26.22428818892844</v>
      </c>
      <c r="AB512" s="47">
        <f t="shared" si="285"/>
        <v>26.225720155468856</v>
      </c>
      <c r="AC512" s="51"/>
      <c r="AD512" s="53">
        <f t="shared" ref="AD512:AD575" si="295">ATAN(S512/R512)-PI()</f>
        <v>-1.5812464087815383</v>
      </c>
      <c r="AE512" s="44">
        <f t="shared" si="287"/>
        <v>-90.598745593400253</v>
      </c>
      <c r="AF512" s="55">
        <f>$AD$12-AD512</f>
        <v>3.1475507287449238</v>
      </c>
      <c r="AG512" s="45">
        <f t="shared" si="291"/>
        <v>43273</v>
      </c>
      <c r="AH512" s="42">
        <f>INT(AF512/$AH$7)+1</f>
        <v>183</v>
      </c>
      <c r="AI512" s="45">
        <f t="shared" si="293"/>
        <v>43273</v>
      </c>
      <c r="AJ512" s="30">
        <f t="shared" si="273"/>
        <v>-0.27405593770930087</v>
      </c>
      <c r="AK512" s="30">
        <f t="shared" si="274"/>
        <v>26.22428818892844</v>
      </c>
      <c r="AL512" s="42"/>
      <c r="AM512" s="42"/>
    </row>
    <row r="513" spans="15:39" x14ac:dyDescent="0.25">
      <c r="O513" s="44">
        <f t="shared" si="288"/>
        <v>43.617644162318854</v>
      </c>
      <c r="P513" s="12">
        <f t="shared" si="289"/>
        <v>-4.7249553509990241</v>
      </c>
      <c r="Q513" s="44">
        <f t="shared" si="275"/>
        <v>-270.71999999999861</v>
      </c>
      <c r="R513" s="47">
        <f t="shared" si="276"/>
        <v>0.54810105616049276</v>
      </c>
      <c r="S513" s="47">
        <f t="shared" si="277"/>
        <v>26.221705298059021</v>
      </c>
      <c r="T513" s="47">
        <f t="shared" si="278"/>
        <v>26.227433033105257</v>
      </c>
      <c r="U513" s="12">
        <f t="shared" si="290"/>
        <v>-1.5498967992517945</v>
      </c>
      <c r="V513" s="51">
        <f t="shared" si="279"/>
        <v>-1.5498967992517945</v>
      </c>
      <c r="W513" s="47">
        <f t="shared" ref="W513:W576" si="296">U513+$D$8-$I$10+PI()</f>
        <v>1.5916958543379987</v>
      </c>
      <c r="X513" s="51">
        <f t="shared" si="281"/>
        <v>1.5916958543379987</v>
      </c>
      <c r="Y513" s="51">
        <f t="shared" si="282"/>
        <v>1.6</v>
      </c>
      <c r="Z513" s="47">
        <f t="shared" ref="Z513:Z576" si="297">-T513*COS(V513)</f>
        <v>-0.54810105616049054</v>
      </c>
      <c r="AA513" s="47">
        <f t="shared" ref="AA513:AA576" si="298">-T513*SIN(V513)</f>
        <v>26.221705298059021</v>
      </c>
      <c r="AB513" s="47">
        <f t="shared" si="285"/>
        <v>26.227433033105257</v>
      </c>
      <c r="AC513" s="51"/>
      <c r="AD513" s="12">
        <f t="shared" si="295"/>
        <v>-1.5916958543379987</v>
      </c>
      <c r="AE513" s="44">
        <f t="shared" si="287"/>
        <v>-91.197454722037179</v>
      </c>
      <c r="AF513" s="43">
        <f t="shared" si="294"/>
        <v>3.1580001743013839</v>
      </c>
      <c r="AG513" s="45">
        <f t="shared" si="291"/>
        <v>43274</v>
      </c>
      <c r="AH513" s="42">
        <f>INT(AF513/$AH$7)+1</f>
        <v>184</v>
      </c>
      <c r="AI513" s="45">
        <f t="shared" si="293"/>
        <v>43274</v>
      </c>
      <c r="AJ513" s="30">
        <f t="shared" si="273"/>
        <v>-0.54810105616049054</v>
      </c>
      <c r="AK513" s="30">
        <f t="shared" si="274"/>
        <v>26.221705298059021</v>
      </c>
      <c r="AL513" s="42"/>
      <c r="AM513" s="42"/>
    </row>
    <row r="514" spans="15:39" x14ac:dyDescent="0.25">
      <c r="O514" s="44">
        <f t="shared" si="288"/>
        <v>43.617644162318854</v>
      </c>
      <c r="P514" s="12">
        <f t="shared" si="289"/>
        <v>-4.7312385363062033</v>
      </c>
      <c r="Q514" s="44">
        <f t="shared" si="275"/>
        <v>-271.07999999999856</v>
      </c>
      <c r="R514" s="47">
        <f t="shared" si="276"/>
        <v>0.82212453652048734</v>
      </c>
      <c r="S514" s="47">
        <f t="shared" si="277"/>
        <v>26.217400593241379</v>
      </c>
      <c r="T514" s="47">
        <f t="shared" si="278"/>
        <v>26.230287505478135</v>
      </c>
      <c r="U514" s="12">
        <f t="shared" si="290"/>
        <v>-1.539448626198201</v>
      </c>
      <c r="V514" s="51">
        <f t="shared" si="279"/>
        <v>-1.539448626198201</v>
      </c>
      <c r="W514" s="47">
        <f t="shared" si="296"/>
        <v>1.6021440273915921</v>
      </c>
      <c r="X514" s="51">
        <f t="shared" si="281"/>
        <v>1.6021440273915921</v>
      </c>
      <c r="Y514" s="51">
        <f t="shared" si="282"/>
        <v>1.61</v>
      </c>
      <c r="Z514" s="47">
        <f t="shared" si="297"/>
        <v>-0.822124536520487</v>
      </c>
      <c r="AA514" s="47">
        <f t="shared" si="298"/>
        <v>26.217400593241379</v>
      </c>
      <c r="AB514" s="47">
        <f t="shared" si="285"/>
        <v>26.230287505478135</v>
      </c>
      <c r="AC514" s="51"/>
      <c r="AD514" s="12">
        <f t="shared" si="295"/>
        <v>-1.6021440273915921</v>
      </c>
      <c r="AE514" s="44">
        <f t="shared" si="287"/>
        <v>-91.796090941630382</v>
      </c>
      <c r="AF514" s="43">
        <f t="shared" si="294"/>
        <v>3.1684483473549774</v>
      </c>
      <c r="AG514" s="45">
        <f t="shared" si="291"/>
        <v>43275</v>
      </c>
      <c r="AH514" s="42">
        <f t="shared" si="292"/>
        <v>185</v>
      </c>
      <c r="AI514" s="45">
        <f t="shared" si="293"/>
        <v>43275</v>
      </c>
      <c r="AJ514" s="30">
        <f t="shared" si="273"/>
        <v>-0.822124536520487</v>
      </c>
      <c r="AK514" s="30">
        <f t="shared" si="274"/>
        <v>26.217400593241379</v>
      </c>
      <c r="AL514" s="42"/>
      <c r="AM514" s="42"/>
    </row>
    <row r="515" spans="15:39" x14ac:dyDescent="0.25">
      <c r="O515" s="44">
        <f t="shared" si="288"/>
        <v>43.617644162318854</v>
      </c>
      <c r="P515" s="12">
        <f t="shared" si="289"/>
        <v>-4.7375217216133825</v>
      </c>
      <c r="Q515" s="44">
        <f t="shared" si="275"/>
        <v>-271.43999999999852</v>
      </c>
      <c r="R515" s="47">
        <f t="shared" si="276"/>
        <v>1.0961155608114828</v>
      </c>
      <c r="S515" s="47">
        <f t="shared" si="277"/>
        <v>26.211374244417868</v>
      </c>
      <c r="T515" s="47">
        <f t="shared" si="278"/>
        <v>26.234283087280762</v>
      </c>
      <c r="U515" s="12">
        <f t="shared" si="290"/>
        <v>-1.5290023610054684</v>
      </c>
      <c r="V515" s="51">
        <f t="shared" si="279"/>
        <v>-1.5290023610054684</v>
      </c>
      <c r="W515" s="47">
        <f t="shared" si="296"/>
        <v>1.6125902925843247</v>
      </c>
      <c r="X515" s="51">
        <f t="shared" si="281"/>
        <v>1.6125902925843247</v>
      </c>
      <c r="Y515" s="51">
        <f t="shared" si="282"/>
        <v>1.62</v>
      </c>
      <c r="Z515" s="47">
        <f t="shared" si="297"/>
        <v>-1.0961155608114839</v>
      </c>
      <c r="AA515" s="47">
        <f t="shared" si="298"/>
        <v>26.211374244417865</v>
      </c>
      <c r="AB515" s="47">
        <f t="shared" si="285"/>
        <v>26.234283087280762</v>
      </c>
      <c r="AC515" s="51"/>
      <c r="AD515" s="12">
        <f t="shared" si="295"/>
        <v>-1.6125902925843247</v>
      </c>
      <c r="AE515" s="44">
        <f t="shared" si="287"/>
        <v>-92.394617848848384</v>
      </c>
      <c r="AF515" s="43">
        <f t="shared" si="294"/>
        <v>3.17889461254771</v>
      </c>
      <c r="AG515" s="45">
        <f t="shared" si="291"/>
        <v>43275</v>
      </c>
      <c r="AH515" s="42">
        <f t="shared" si="292"/>
        <v>185</v>
      </c>
      <c r="AI515" s="45">
        <f t="shared" si="293"/>
        <v>43275</v>
      </c>
      <c r="AJ515" s="30">
        <f t="shared" si="273"/>
        <v>-1.0961155608114839</v>
      </c>
      <c r="AK515" s="30">
        <f t="shared" si="274"/>
        <v>26.211374244417865</v>
      </c>
      <c r="AL515" s="42"/>
      <c r="AM515" s="42"/>
    </row>
    <row r="516" spans="15:39" x14ac:dyDescent="0.25">
      <c r="O516" s="44">
        <f t="shared" si="288"/>
        <v>43.617644162318854</v>
      </c>
      <c r="P516" s="12">
        <f t="shared" si="289"/>
        <v>-4.7438049069205617</v>
      </c>
      <c r="Q516" s="44">
        <f t="shared" si="275"/>
        <v>-271.79999999999853</v>
      </c>
      <c r="R516" s="47">
        <f t="shared" si="276"/>
        <v>1.3700633123369879</v>
      </c>
      <c r="S516" s="47">
        <f t="shared" si="277"/>
        <v>26.20362648949844</v>
      </c>
      <c r="T516" s="47">
        <f t="shared" si="278"/>
        <v>26.239419099533361</v>
      </c>
      <c r="U516" s="12">
        <f t="shared" si="290"/>
        <v>-1.5185586379608633</v>
      </c>
      <c r="V516" s="51">
        <f t="shared" si="279"/>
        <v>-1.5185586379608633</v>
      </c>
      <c r="W516" s="47">
        <f t="shared" si="296"/>
        <v>1.6230340156289298</v>
      </c>
      <c r="X516" s="51">
        <f t="shared" si="281"/>
        <v>1.6230340156289298</v>
      </c>
      <c r="Y516" s="51">
        <f t="shared" si="282"/>
        <v>1.6300000000000001</v>
      </c>
      <c r="Z516" s="47">
        <f t="shared" si="297"/>
        <v>-1.3700633123369887</v>
      </c>
      <c r="AA516" s="47">
        <f t="shared" si="298"/>
        <v>26.20362648949844</v>
      </c>
      <c r="AB516" s="47">
        <f t="shared" si="285"/>
        <v>26.239419099533361</v>
      </c>
      <c r="AC516" s="51"/>
      <c r="AD516" s="12">
        <f t="shared" si="295"/>
        <v>-1.6230340156289298</v>
      </c>
      <c r="AE516" s="44">
        <f t="shared" si="287"/>
        <v>-92.992999101707767</v>
      </c>
      <c r="AF516" s="43">
        <f t="shared" si="294"/>
        <v>3.1893383355923151</v>
      </c>
      <c r="AG516" s="45">
        <f t="shared" si="291"/>
        <v>43276</v>
      </c>
      <c r="AH516" s="42">
        <f t="shared" si="292"/>
        <v>186</v>
      </c>
      <c r="AI516" s="45">
        <f t="shared" si="293"/>
        <v>43276</v>
      </c>
      <c r="AJ516" s="30">
        <f t="shared" si="273"/>
        <v>-1.3700633123369887</v>
      </c>
      <c r="AK516" s="30">
        <f t="shared" si="274"/>
        <v>26.20362648949844</v>
      </c>
      <c r="AL516" s="42"/>
      <c r="AM516" s="42"/>
    </row>
    <row r="517" spans="15:39" x14ac:dyDescent="0.25">
      <c r="O517" s="44">
        <f t="shared" si="288"/>
        <v>43.617644162318854</v>
      </c>
      <c r="P517" s="12">
        <f t="shared" si="289"/>
        <v>-4.7500880922277409</v>
      </c>
      <c r="Q517" s="44">
        <f t="shared" si="275"/>
        <v>-272.15999999999849</v>
      </c>
      <c r="R517" s="47">
        <f t="shared" si="276"/>
        <v>1.6439569761088459</v>
      </c>
      <c r="S517" s="47">
        <f t="shared" si="277"/>
        <v>26.194157634351185</v>
      </c>
      <c r="T517" s="47">
        <f t="shared" si="278"/>
        <v>26.245694670031796</v>
      </c>
      <c r="U517" s="12">
        <f t="shared" si="290"/>
        <v>-1.5081180899263462</v>
      </c>
      <c r="V517" s="51">
        <f t="shared" si="279"/>
        <v>-1.5081180899263462</v>
      </c>
      <c r="W517" s="47">
        <f t="shared" si="296"/>
        <v>1.6334745636634469</v>
      </c>
      <c r="X517" s="51">
        <f t="shared" si="281"/>
        <v>1.6334745636634469</v>
      </c>
      <c r="Y517" s="51">
        <f t="shared" si="282"/>
        <v>1.64</v>
      </c>
      <c r="Z517" s="47">
        <f t="shared" si="297"/>
        <v>-1.6439569761088482</v>
      </c>
      <c r="AA517" s="47">
        <f t="shared" si="298"/>
        <v>26.194157634351185</v>
      </c>
      <c r="AB517" s="47">
        <f t="shared" si="285"/>
        <v>26.245694670031796</v>
      </c>
      <c r="AC517" s="51"/>
      <c r="AD517" s="12">
        <f t="shared" si="295"/>
        <v>-1.6334745636634469</v>
      </c>
      <c r="AE517" s="44">
        <f t="shared" si="287"/>
        <v>-93.591198439889212</v>
      </c>
      <c r="AF517" s="43">
        <f t="shared" si="294"/>
        <v>3.1997788836268324</v>
      </c>
      <c r="AG517" s="45">
        <f t="shared" si="291"/>
        <v>43276</v>
      </c>
      <c r="AH517" s="42">
        <f t="shared" si="292"/>
        <v>186</v>
      </c>
      <c r="AI517" s="45">
        <f t="shared" si="293"/>
        <v>43276</v>
      </c>
      <c r="AJ517" s="30">
        <f t="shared" si="273"/>
        <v>-1.6439569761088482</v>
      </c>
      <c r="AK517" s="30">
        <f t="shared" si="274"/>
        <v>26.194157634351185</v>
      </c>
      <c r="AL517" s="42"/>
      <c r="AM517" s="42"/>
    </row>
    <row r="518" spans="15:39" x14ac:dyDescent="0.25">
      <c r="O518" s="44">
        <f t="shared" si="288"/>
        <v>43.617644162318854</v>
      </c>
      <c r="P518" s="12">
        <f t="shared" si="289"/>
        <v>-4.7563712775349201</v>
      </c>
      <c r="Q518" s="44">
        <f t="shared" si="275"/>
        <v>-272.51999999999845</v>
      </c>
      <c r="R518" s="47">
        <f t="shared" si="276"/>
        <v>1.9177857392741924</v>
      </c>
      <c r="S518" s="47">
        <f t="shared" si="277"/>
        <v>26.182968052790287</v>
      </c>
      <c r="T518" s="47">
        <f t="shared" si="278"/>
        <v>26.253108733923305</v>
      </c>
      <c r="U518" s="12">
        <f t="shared" si="290"/>
        <v>-1.4976813479859821</v>
      </c>
      <c r="V518" s="51">
        <f t="shared" si="279"/>
        <v>-1.4976813479859821</v>
      </c>
      <c r="W518" s="47">
        <f t="shared" si="296"/>
        <v>1.643911305603811</v>
      </c>
      <c r="X518" s="51">
        <f t="shared" si="281"/>
        <v>1.643911305603811</v>
      </c>
      <c r="Y518" s="51">
        <f t="shared" si="282"/>
        <v>1.65</v>
      </c>
      <c r="Z518" s="47">
        <f t="shared" si="297"/>
        <v>-1.9177857392741948</v>
      </c>
      <c r="AA518" s="47">
        <f t="shared" si="298"/>
        <v>26.182968052790283</v>
      </c>
      <c r="AB518" s="47">
        <f t="shared" si="285"/>
        <v>26.253108733923305</v>
      </c>
      <c r="AC518" s="51"/>
      <c r="AD518" s="12">
        <f t="shared" si="295"/>
        <v>-1.643911305603811</v>
      </c>
      <c r="AE518" s="44">
        <f t="shared" si="287"/>
        <v>-94.189179704939249</v>
      </c>
      <c r="AF518" s="43">
        <f t="shared" si="294"/>
        <v>3.2102156255671961</v>
      </c>
      <c r="AG518" s="45">
        <f t="shared" si="291"/>
        <v>43277</v>
      </c>
      <c r="AH518" s="42">
        <f t="shared" si="292"/>
        <v>187</v>
      </c>
      <c r="AI518" s="45">
        <f t="shared" si="293"/>
        <v>43277</v>
      </c>
      <c r="AJ518" s="30">
        <f t="shared" si="273"/>
        <v>-1.9177857392741948</v>
      </c>
      <c r="AK518" s="30">
        <f t="shared" si="274"/>
        <v>26.182968052790283</v>
      </c>
      <c r="AL518" s="42"/>
      <c r="AM518" s="42"/>
    </row>
    <row r="519" spans="15:39" x14ac:dyDescent="0.25">
      <c r="O519" s="44">
        <f t="shared" si="288"/>
        <v>43.617644162318854</v>
      </c>
      <c r="P519" s="12">
        <f t="shared" si="289"/>
        <v>-4.7626544628420993</v>
      </c>
      <c r="Q519" s="44">
        <f t="shared" si="275"/>
        <v>-272.87999999999846</v>
      </c>
      <c r="R519" s="47">
        <f t="shared" si="276"/>
        <v>2.1915387915423277</v>
      </c>
      <c r="S519" s="47">
        <f t="shared" si="277"/>
        <v>26.170058186561278</v>
      </c>
      <c r="T519" s="47">
        <f t="shared" si="278"/>
        <v>26.26166003440829</v>
      </c>
      <c r="U519" s="12">
        <f t="shared" si="290"/>
        <v>-1.4872490410958279</v>
      </c>
      <c r="V519" s="51">
        <f t="shared" si="279"/>
        <v>-1.4872490410958279</v>
      </c>
      <c r="W519" s="47">
        <f t="shared" si="296"/>
        <v>1.6543436124939652</v>
      </c>
      <c r="X519" s="51">
        <f t="shared" si="281"/>
        <v>1.6543436124939652</v>
      </c>
      <c r="Y519" s="51">
        <f t="shared" si="282"/>
        <v>1.66</v>
      </c>
      <c r="Z519" s="47">
        <f t="shared" si="297"/>
        <v>-2.1915387915423277</v>
      </c>
      <c r="AA519" s="47">
        <f t="shared" si="298"/>
        <v>26.170058186561278</v>
      </c>
      <c r="AB519" s="47">
        <f t="shared" si="285"/>
        <v>26.26166003440829</v>
      </c>
      <c r="AC519" s="51"/>
      <c r="AD519" s="12">
        <f t="shared" si="295"/>
        <v>-1.6543436124939652</v>
      </c>
      <c r="AE519" s="44">
        <f t="shared" si="287"/>
        <v>-94.786906860330319</v>
      </c>
      <c r="AF519" s="43">
        <f t="shared" si="294"/>
        <v>3.2206479324573505</v>
      </c>
      <c r="AG519" s="45">
        <f t="shared" si="291"/>
        <v>43278</v>
      </c>
      <c r="AH519" s="42">
        <f t="shared" si="292"/>
        <v>188</v>
      </c>
      <c r="AI519" s="45">
        <f t="shared" si="293"/>
        <v>43278</v>
      </c>
      <c r="AJ519" s="30">
        <f t="shared" si="273"/>
        <v>-2.1915387915423277</v>
      </c>
      <c r="AK519" s="30">
        <f t="shared" si="274"/>
        <v>26.170058186561278</v>
      </c>
      <c r="AL519" s="42"/>
      <c r="AM519" s="42"/>
    </row>
    <row r="520" spans="15:39" x14ac:dyDescent="0.25">
      <c r="O520" s="44">
        <f t="shared" si="288"/>
        <v>43.617644162318854</v>
      </c>
      <c r="P520" s="12">
        <f t="shared" si="289"/>
        <v>-4.7689376481492785</v>
      </c>
      <c r="Q520" s="44">
        <f t="shared" si="275"/>
        <v>-273.23999999999842</v>
      </c>
      <c r="R520" s="47">
        <f t="shared" si="276"/>
        <v>2.4652053256114885</v>
      </c>
      <c r="S520" s="47">
        <f t="shared" si="277"/>
        <v>26.155428545323552</v>
      </c>
      <c r="T520" s="47">
        <f t="shared" si="278"/>
        <v>26.271347123566947</v>
      </c>
      <c r="U520" s="12">
        <f t="shared" si="290"/>
        <v>-1.4768217957367782</v>
      </c>
      <c r="V520" s="51">
        <f t="shared" si="279"/>
        <v>-1.4768217957367782</v>
      </c>
      <c r="W520" s="47">
        <f t="shared" si="296"/>
        <v>1.6647708578530149</v>
      </c>
      <c r="X520" s="51">
        <f t="shared" si="281"/>
        <v>1.6647708578530149</v>
      </c>
      <c r="Y520" s="51">
        <f t="shared" si="282"/>
        <v>1.67</v>
      </c>
      <c r="Z520" s="47">
        <f t="shared" si="297"/>
        <v>-2.4652053256114876</v>
      </c>
      <c r="AA520" s="47">
        <f t="shared" si="298"/>
        <v>26.155428545323552</v>
      </c>
      <c r="AB520" s="47">
        <f t="shared" si="285"/>
        <v>26.271347123566947</v>
      </c>
      <c r="AC520" s="51"/>
      <c r="AD520" s="12">
        <f t="shared" si="295"/>
        <v>-1.6647708578530149</v>
      </c>
      <c r="AE520" s="44">
        <f t="shared" si="287"/>
        <v>-95.38434401135126</v>
      </c>
      <c r="AF520" s="43">
        <f t="shared" si="294"/>
        <v>3.2310751778164004</v>
      </c>
      <c r="AG520" s="45">
        <f t="shared" si="291"/>
        <v>43278</v>
      </c>
      <c r="AH520" s="42">
        <f t="shared" si="292"/>
        <v>188</v>
      </c>
      <c r="AI520" s="45">
        <f t="shared" si="293"/>
        <v>43278</v>
      </c>
      <c r="AJ520" s="30">
        <f t="shared" si="273"/>
        <v>-2.4652053256114876</v>
      </c>
      <c r="AK520" s="30">
        <f t="shared" si="274"/>
        <v>26.155428545323552</v>
      </c>
      <c r="AL520" s="42"/>
      <c r="AM520" s="42"/>
    </row>
    <row r="521" spans="15:39" x14ac:dyDescent="0.25">
      <c r="O521" s="44">
        <f t="shared" si="288"/>
        <v>43.617644162318854</v>
      </c>
      <c r="P521" s="12">
        <f t="shared" si="289"/>
        <v>-4.7752208334564576</v>
      </c>
      <c r="Q521" s="44">
        <f t="shared" si="275"/>
        <v>-273.59999999999837</v>
      </c>
      <c r="R521" s="47">
        <f t="shared" si="276"/>
        <v>2.7387745375955013</v>
      </c>
      <c r="S521" s="47">
        <f t="shared" si="277"/>
        <v>26.139079706630319</v>
      </c>
      <c r="T521" s="47">
        <f t="shared" si="278"/>
        <v>26.282168363309648</v>
      </c>
      <c r="U521" s="12">
        <f t="shared" si="290"/>
        <v>-1.4664002355708432</v>
      </c>
      <c r="V521" s="51">
        <f t="shared" si="279"/>
        <v>-1.4664002355708432</v>
      </c>
      <c r="W521" s="47">
        <f t="shared" si="296"/>
        <v>1.6751924180189499</v>
      </c>
      <c r="X521" s="51">
        <f t="shared" si="281"/>
        <v>1.6751924180189499</v>
      </c>
      <c r="Y521" s="51">
        <f t="shared" si="282"/>
        <v>1.68</v>
      </c>
      <c r="Z521" s="47">
        <f t="shared" si="297"/>
        <v>-2.7387745375955026</v>
      </c>
      <c r="AA521" s="47">
        <f t="shared" si="298"/>
        <v>26.139079706630323</v>
      </c>
      <c r="AB521" s="47">
        <f t="shared" si="285"/>
        <v>26.282168363309648</v>
      </c>
      <c r="AC521" s="51"/>
      <c r="AD521" s="12">
        <f t="shared" si="295"/>
        <v>-1.6751924180189499</v>
      </c>
      <c r="AE521" s="44">
        <f t="shared" si="287"/>
        <v>-95.981455424800998</v>
      </c>
      <c r="AF521" s="43">
        <f t="shared" si="294"/>
        <v>3.2414967379823354</v>
      </c>
      <c r="AG521" s="45">
        <f t="shared" si="291"/>
        <v>43279</v>
      </c>
      <c r="AH521" s="42">
        <f t="shared" si="292"/>
        <v>189</v>
      </c>
      <c r="AI521" s="45">
        <f t="shared" si="293"/>
        <v>43279</v>
      </c>
      <c r="AJ521" s="30">
        <f t="shared" si="273"/>
        <v>-2.7387745375955026</v>
      </c>
      <c r="AK521" s="30">
        <f t="shared" si="274"/>
        <v>26.139079706630323</v>
      </c>
      <c r="AL521" s="42"/>
      <c r="AM521" s="42"/>
    </row>
    <row r="522" spans="15:39" x14ac:dyDescent="0.25">
      <c r="O522" s="44">
        <f t="shared" si="288"/>
        <v>43.617644162318854</v>
      </c>
      <c r="P522" s="12">
        <f t="shared" si="289"/>
        <v>-4.7815040187636368</v>
      </c>
      <c r="Q522" s="44">
        <f t="shared" si="275"/>
        <v>-273.95999999999839</v>
      </c>
      <c r="R522" s="47">
        <f t="shared" si="276"/>
        <v>3.0122356274503033</v>
      </c>
      <c r="S522" s="47">
        <f t="shared" si="277"/>
        <v>26.121012315905723</v>
      </c>
      <c r="T522" s="47">
        <f t="shared" si="278"/>
        <v>26.294121926449254</v>
      </c>
      <c r="U522" s="12">
        <f t="shared" si="290"/>
        <v>-1.4559849811013228</v>
      </c>
      <c r="V522" s="51">
        <f t="shared" si="279"/>
        <v>-1.4559849811013228</v>
      </c>
      <c r="W522" s="47">
        <f t="shared" si="296"/>
        <v>1.6856076724884703</v>
      </c>
      <c r="X522" s="51">
        <f t="shared" si="281"/>
        <v>1.6856076724884703</v>
      </c>
      <c r="Y522" s="51">
        <f t="shared" si="282"/>
        <v>1.69</v>
      </c>
      <c r="Z522" s="47">
        <f t="shared" si="297"/>
        <v>-3.0122356274503064</v>
      </c>
      <c r="AA522" s="47">
        <f t="shared" si="298"/>
        <v>26.121012315905723</v>
      </c>
      <c r="AB522" s="47">
        <f t="shared" si="285"/>
        <v>26.294121926449254</v>
      </c>
      <c r="AC522" s="51"/>
      <c r="AD522" s="12">
        <f t="shared" si="295"/>
        <v>-1.6856076724884703</v>
      </c>
      <c r="AE522" s="44">
        <f t="shared" si="287"/>
        <v>-96.57820554845928</v>
      </c>
      <c r="AF522" s="43">
        <f t="shared" si="294"/>
        <v>3.2519119924518556</v>
      </c>
      <c r="AG522" s="45">
        <f t="shared" si="291"/>
        <v>43279</v>
      </c>
      <c r="AH522" s="42">
        <f t="shared" si="292"/>
        <v>189</v>
      </c>
      <c r="AI522" s="45">
        <f t="shared" si="293"/>
        <v>43279</v>
      </c>
      <c r="AJ522" s="30">
        <f t="shared" si="273"/>
        <v>-3.0122356274503064</v>
      </c>
      <c r="AK522" s="30">
        <f t="shared" si="274"/>
        <v>26.121012315905723</v>
      </c>
      <c r="AL522" s="42"/>
      <c r="AM522" s="42"/>
    </row>
    <row r="523" spans="15:39" x14ac:dyDescent="0.25">
      <c r="O523" s="44">
        <f t="shared" si="288"/>
        <v>43.617644162318854</v>
      </c>
      <c r="P523" s="12">
        <f t="shared" si="289"/>
        <v>-4.787787204070816</v>
      </c>
      <c r="Q523" s="44">
        <f t="shared" si="275"/>
        <v>-274.31999999999834</v>
      </c>
      <c r="R523" s="47">
        <f t="shared" si="276"/>
        <v>3.2855777994003073</v>
      </c>
      <c r="S523" s="47">
        <f t="shared" si="277"/>
        <v>26.101227086419406</v>
      </c>
      <c r="T523" s="47">
        <f t="shared" si="278"/>
        <v>26.307205797893975</v>
      </c>
      <c r="U523" s="12">
        <f t="shared" si="290"/>
        <v>-1.4455766493373319</v>
      </c>
      <c r="V523" s="51">
        <f t="shared" si="279"/>
        <v>-1.4455766493373319</v>
      </c>
      <c r="W523" s="47">
        <f t="shared" si="296"/>
        <v>1.6960160042524612</v>
      </c>
      <c r="X523" s="51">
        <f t="shared" si="281"/>
        <v>1.6960160042524612</v>
      </c>
      <c r="Y523" s="51">
        <f t="shared" si="282"/>
        <v>1.7</v>
      </c>
      <c r="Z523" s="47">
        <f t="shared" si="297"/>
        <v>-3.2855777994003055</v>
      </c>
      <c r="AA523" s="47">
        <f t="shared" si="298"/>
        <v>26.10122708641941</v>
      </c>
      <c r="AB523" s="47">
        <f t="shared" si="285"/>
        <v>26.307205797893975</v>
      </c>
      <c r="AC523" s="51"/>
      <c r="AD523" s="12">
        <f t="shared" si="295"/>
        <v>-1.6960160042524612</v>
      </c>
      <c r="AE523" s="44">
        <f t="shared" si="287"/>
        <v>-97.174559030307904</v>
      </c>
      <c r="AF523" s="43">
        <f t="shared" si="294"/>
        <v>3.2623203242158465</v>
      </c>
      <c r="AG523" s="45">
        <f t="shared" si="291"/>
        <v>43280</v>
      </c>
      <c r="AH523" s="42">
        <f t="shared" si="292"/>
        <v>190</v>
      </c>
      <c r="AI523" s="45">
        <f t="shared" si="293"/>
        <v>43280</v>
      </c>
      <c r="AJ523" s="30">
        <f t="shared" ref="AJ523:AJ586" si="299">Z523</f>
        <v>-3.2855777994003055</v>
      </c>
      <c r="AK523" s="30">
        <f t="shared" ref="AK523:AK586" si="300">AA523</f>
        <v>26.10122708641941</v>
      </c>
      <c r="AL523" s="42"/>
      <c r="AM523" s="42"/>
    </row>
    <row r="524" spans="15:39" x14ac:dyDescent="0.25">
      <c r="O524" s="44">
        <f t="shared" si="288"/>
        <v>43.617644162318854</v>
      </c>
      <c r="P524" s="12">
        <f t="shared" si="289"/>
        <v>-4.7940703893779952</v>
      </c>
      <c r="Q524" s="44">
        <f t="shared" ref="Q524:Q587" si="301">P524*180/PI()</f>
        <v>-274.6799999999983</v>
      </c>
      <c r="R524" s="47">
        <f t="shared" ref="R524:R587" si="302">O524*COS(P524)</f>
        <v>3.5587902623646008</v>
      </c>
      <c r="S524" s="47">
        <f t="shared" ref="S524:S587" si="303">O524*SIN(P524)+$S$8</f>
        <v>26.079724799258372</v>
      </c>
      <c r="T524" s="47">
        <f t="shared" ref="T524:T587" si="304">SQRT(R524^2+S524^2)</f>
        <v>26.321417775958672</v>
      </c>
      <c r="U524" s="12">
        <f t="shared" si="290"/>
        <v>-1.4351758534631196</v>
      </c>
      <c r="V524" s="51">
        <f t="shared" ref="V524:V587" si="305">U524+$D$8-$I$10</f>
        <v>-1.4351758534631196</v>
      </c>
      <c r="W524" s="47">
        <f t="shared" si="296"/>
        <v>1.7064168001266735</v>
      </c>
      <c r="X524" s="51">
        <f t="shared" ref="X524:X587" si="306">IF(AND(W524&gt;0,W524&lt;=2*PI()),W524,MOD(W524,2*PI()))</f>
        <v>1.7064168001266735</v>
      </c>
      <c r="Y524" s="51">
        <f t="shared" ref="Y524:Y587" si="307">ROUNDUP(X524,2)</f>
        <v>1.71</v>
      </c>
      <c r="Z524" s="47">
        <f t="shared" si="297"/>
        <v>-3.5587902623645995</v>
      </c>
      <c r="AA524" s="47">
        <f t="shared" si="298"/>
        <v>26.079724799258369</v>
      </c>
      <c r="AB524" s="47">
        <f t="shared" ref="AB524:AB587" si="308">SQRT(Z524^2+AA524^2)</f>
        <v>26.321417775958672</v>
      </c>
      <c r="AC524" s="51"/>
      <c r="AD524" s="12">
        <f t="shared" si="295"/>
        <v>-1.7064168001266735</v>
      </c>
      <c r="AE524" s="44">
        <f t="shared" ref="AE524:AE587" si="309">AD524*180/PI()</f>
        <v>-97.770480737477357</v>
      </c>
      <c r="AF524" s="43">
        <f t="shared" si="294"/>
        <v>3.2727211200900586</v>
      </c>
      <c r="AG524" s="45">
        <f t="shared" si="291"/>
        <v>43281</v>
      </c>
      <c r="AH524" s="42">
        <f t="shared" si="292"/>
        <v>191</v>
      </c>
      <c r="AI524" s="45">
        <f t="shared" si="293"/>
        <v>43281</v>
      </c>
      <c r="AJ524" s="30">
        <f t="shared" si="299"/>
        <v>-3.5587902623645995</v>
      </c>
      <c r="AK524" s="30">
        <f t="shared" si="300"/>
        <v>26.079724799258369</v>
      </c>
      <c r="AL524" s="42"/>
      <c r="AM524" s="42"/>
    </row>
    <row r="525" spans="15:39" x14ac:dyDescent="0.25">
      <c r="O525" s="44">
        <f t="shared" ref="O525:O588" si="310">O524</f>
        <v>43.617644162318854</v>
      </c>
      <c r="P525" s="12">
        <f t="shared" ref="P525:P588" si="311">P524-2*PI()/P$8</f>
        <v>-4.8003535746851744</v>
      </c>
      <c r="Q525" s="44">
        <f t="shared" si="301"/>
        <v>-275.03999999999832</v>
      </c>
      <c r="R525" s="47">
        <f t="shared" si="302"/>
        <v>3.8318622303829613</v>
      </c>
      <c r="S525" s="47">
        <f t="shared" si="303"/>
        <v>26.056506303296075</v>
      </c>
      <c r="T525" s="47">
        <f t="shared" si="304"/>
        <v>26.336755473792582</v>
      </c>
      <c r="U525" s="12">
        <f t="shared" ref="U525:U588" si="312">-ATAN(S525/R525)</f>
        <v>-1.4247832025126166</v>
      </c>
      <c r="V525" s="51">
        <f t="shared" si="305"/>
        <v>-1.4247832025126166</v>
      </c>
      <c r="W525" s="47">
        <f t="shared" si="296"/>
        <v>1.7168094510771765</v>
      </c>
      <c r="X525" s="51">
        <f t="shared" si="306"/>
        <v>1.7168094510771765</v>
      </c>
      <c r="Y525" s="51">
        <f t="shared" si="307"/>
        <v>1.72</v>
      </c>
      <c r="Z525" s="47">
        <f t="shared" si="297"/>
        <v>-3.8318622303829586</v>
      </c>
      <c r="AA525" s="47">
        <f t="shared" si="298"/>
        <v>26.056506303296075</v>
      </c>
      <c r="AB525" s="47">
        <f t="shared" si="308"/>
        <v>26.336755473792582</v>
      </c>
      <c r="AC525" s="51"/>
      <c r="AD525" s="12">
        <f t="shared" si="295"/>
        <v>-1.7168094510771765</v>
      </c>
      <c r="AE525" s="44">
        <f t="shared" si="309"/>
        <v>-98.365935774893799</v>
      </c>
      <c r="AF525" s="43">
        <f t="shared" si="294"/>
        <v>3.2831137710405618</v>
      </c>
      <c r="AG525" s="45">
        <f t="shared" ref="AG525:AG588" si="313">$AI$11+AH525-1</f>
        <v>43281</v>
      </c>
      <c r="AH525" s="42">
        <f t="shared" ref="AH525:AH588" si="314">INT(AF525/$AH$7)+1</f>
        <v>191</v>
      </c>
      <c r="AI525" s="45">
        <f t="shared" ref="AI525:AI588" si="315">$AI$11+AH525-1</f>
        <v>43281</v>
      </c>
      <c r="AJ525" s="30">
        <f t="shared" si="299"/>
        <v>-3.8318622303829586</v>
      </c>
      <c r="AK525" s="30">
        <f t="shared" si="300"/>
        <v>26.056506303296075</v>
      </c>
      <c r="AL525" s="42"/>
      <c r="AM525" s="42"/>
    </row>
    <row r="526" spans="15:39" x14ac:dyDescent="0.25">
      <c r="O526" s="44">
        <f t="shared" si="310"/>
        <v>43.617644162318854</v>
      </c>
      <c r="P526" s="12">
        <f t="shared" si="311"/>
        <v>-4.8066367599923536</v>
      </c>
      <c r="Q526" s="44">
        <f t="shared" si="301"/>
        <v>-275.39999999999827</v>
      </c>
      <c r="R526" s="47">
        <f t="shared" si="302"/>
        <v>4.1047829230416655</v>
      </c>
      <c r="S526" s="47">
        <f t="shared" si="303"/>
        <v>26.031572515159006</v>
      </c>
      <c r="T526" s="47">
        <f t="shared" si="304"/>
        <v>26.353216320921366</v>
      </c>
      <c r="U526" s="12">
        <f t="shared" si="312"/>
        <v>-1.4143993010496243</v>
      </c>
      <c r="V526" s="51">
        <f t="shared" si="305"/>
        <v>-1.4143993010496243</v>
      </c>
      <c r="W526" s="47">
        <f t="shared" si="296"/>
        <v>1.7271933525401688</v>
      </c>
      <c r="X526" s="51">
        <f t="shared" si="306"/>
        <v>1.7271933525401688</v>
      </c>
      <c r="Y526" s="51">
        <f t="shared" si="307"/>
        <v>1.73</v>
      </c>
      <c r="Z526" s="47">
        <f t="shared" si="297"/>
        <v>-4.1047829230416637</v>
      </c>
      <c r="AA526" s="47">
        <f t="shared" si="298"/>
        <v>26.031572515159006</v>
      </c>
      <c r="AB526" s="47">
        <f t="shared" si="308"/>
        <v>26.353216320921366</v>
      </c>
      <c r="AC526" s="51"/>
      <c r="AD526" s="12">
        <f t="shared" si="295"/>
        <v>-1.7271933525401688</v>
      </c>
      <c r="AE526" s="44">
        <f t="shared" si="309"/>
        <v>-98.960889503602985</v>
      </c>
      <c r="AF526" s="43">
        <f t="shared" ref="AF526:AF589" si="316">$AD$12-AD526</f>
        <v>3.2934976725035541</v>
      </c>
      <c r="AG526" s="45">
        <f t="shared" si="313"/>
        <v>43282</v>
      </c>
      <c r="AH526" s="42">
        <f t="shared" si="314"/>
        <v>192</v>
      </c>
      <c r="AI526" s="45">
        <f t="shared" si="315"/>
        <v>43282</v>
      </c>
      <c r="AJ526" s="30">
        <f t="shared" si="299"/>
        <v>-4.1047829230416637</v>
      </c>
      <c r="AK526" s="30">
        <f t="shared" si="300"/>
        <v>26.031572515159006</v>
      </c>
      <c r="AL526" s="42"/>
      <c r="AM526" s="42"/>
    </row>
    <row r="527" spans="15:39" x14ac:dyDescent="0.25">
      <c r="O527" s="44">
        <f t="shared" si="310"/>
        <v>43.617644162318854</v>
      </c>
      <c r="P527" s="12">
        <f t="shared" si="311"/>
        <v>-4.8129199452995328</v>
      </c>
      <c r="Q527" s="44">
        <f t="shared" si="301"/>
        <v>-275.75999999999823</v>
      </c>
      <c r="R527" s="47">
        <f t="shared" si="302"/>
        <v>4.3775415658990822</v>
      </c>
      <c r="S527" s="47">
        <f t="shared" si="303"/>
        <v>26.004924419190402</v>
      </c>
      <c r="T527" s="47">
        <f t="shared" si="304"/>
        <v>26.37079756490083</v>
      </c>
      <c r="U527" s="12">
        <f t="shared" si="312"/>
        <v>-1.4040247488540536</v>
      </c>
      <c r="V527" s="51">
        <f t="shared" si="305"/>
        <v>-1.4040247488540536</v>
      </c>
      <c r="W527" s="47">
        <f t="shared" si="296"/>
        <v>1.7375679047357395</v>
      </c>
      <c r="X527" s="51">
        <f t="shared" si="306"/>
        <v>1.7375679047357395</v>
      </c>
      <c r="Y527" s="51">
        <f t="shared" si="307"/>
        <v>1.74</v>
      </c>
      <c r="Z527" s="47">
        <f t="shared" si="297"/>
        <v>-4.3775415658990795</v>
      </c>
      <c r="AA527" s="47">
        <f t="shared" si="298"/>
        <v>26.004924419190402</v>
      </c>
      <c r="AB527" s="47">
        <f t="shared" si="308"/>
        <v>26.37079756490083</v>
      </c>
      <c r="AC527" s="51"/>
      <c r="AD527" s="12">
        <f t="shared" si="295"/>
        <v>-1.7375679047357395</v>
      </c>
      <c r="AE527" s="44">
        <f t="shared" si="309"/>
        <v>-99.555307558747373</v>
      </c>
      <c r="AF527" s="43">
        <f t="shared" si="316"/>
        <v>3.3038722246991248</v>
      </c>
      <c r="AG527" s="45">
        <f t="shared" si="313"/>
        <v>43282</v>
      </c>
      <c r="AH527" s="42">
        <f t="shared" si="314"/>
        <v>192</v>
      </c>
      <c r="AI527" s="45">
        <f t="shared" si="315"/>
        <v>43282</v>
      </c>
      <c r="AJ527" s="30">
        <f t="shared" si="299"/>
        <v>-4.3775415658990795</v>
      </c>
      <c r="AK527" s="30">
        <f t="shared" si="300"/>
        <v>26.004924419190402</v>
      </c>
      <c r="AL527" s="42"/>
      <c r="AM527" s="42"/>
    </row>
    <row r="528" spans="15:39" x14ac:dyDescent="0.25">
      <c r="O528" s="44">
        <f t="shared" si="310"/>
        <v>43.617644162318854</v>
      </c>
      <c r="P528" s="12">
        <f t="shared" si="311"/>
        <v>-4.819203130606712</v>
      </c>
      <c r="Q528" s="44">
        <f t="shared" si="301"/>
        <v>-276.11999999999824</v>
      </c>
      <c r="R528" s="47">
        <f t="shared" si="302"/>
        <v>4.6501273909110292</v>
      </c>
      <c r="S528" s="47">
        <f t="shared" si="303"/>
        <v>25.976563067411483</v>
      </c>
      <c r="T528" s="47">
        <f t="shared" si="304"/>
        <v>26.389496273080077</v>
      </c>
      <c r="U528" s="12">
        <f t="shared" si="312"/>
        <v>-1.3936601406145999</v>
      </c>
      <c r="V528" s="51">
        <f t="shared" si="305"/>
        <v>-1.3936601406145999</v>
      </c>
      <c r="W528" s="47">
        <f t="shared" si="296"/>
        <v>1.7479325129751933</v>
      </c>
      <c r="X528" s="51">
        <f t="shared" si="306"/>
        <v>1.7479325129751933</v>
      </c>
      <c r="Y528" s="51">
        <f t="shared" si="307"/>
        <v>1.75</v>
      </c>
      <c r="Z528" s="47">
        <f t="shared" si="297"/>
        <v>-4.6501273909110292</v>
      </c>
      <c r="AA528" s="47">
        <f t="shared" si="298"/>
        <v>25.976563067411483</v>
      </c>
      <c r="AB528" s="47">
        <f t="shared" si="308"/>
        <v>26.389496273080077</v>
      </c>
      <c r="AC528" s="51"/>
      <c r="AD528" s="12">
        <f t="shared" si="295"/>
        <v>-1.7479325129751933</v>
      </c>
      <c r="AE528" s="44">
        <f t="shared" si="309"/>
        <v>-100.14915586717458</v>
      </c>
      <c r="AF528" s="43">
        <f t="shared" si="316"/>
        <v>3.3142368329385787</v>
      </c>
      <c r="AG528" s="45">
        <f t="shared" si="313"/>
        <v>43283</v>
      </c>
      <c r="AH528" s="42">
        <f t="shared" si="314"/>
        <v>193</v>
      </c>
      <c r="AI528" s="45">
        <f t="shared" si="315"/>
        <v>43283</v>
      </c>
      <c r="AJ528" s="30">
        <f t="shared" si="299"/>
        <v>-4.6501273909110292</v>
      </c>
      <c r="AK528" s="30">
        <f t="shared" si="300"/>
        <v>25.976563067411483</v>
      </c>
      <c r="AL528" s="42"/>
      <c r="AM528" s="42"/>
    </row>
    <row r="529" spans="15:39" x14ac:dyDescent="0.25">
      <c r="O529" s="44">
        <f t="shared" si="310"/>
        <v>43.617644162318854</v>
      </c>
      <c r="P529" s="12">
        <f t="shared" si="311"/>
        <v>-4.8254863159138912</v>
      </c>
      <c r="Q529" s="44">
        <f t="shared" si="301"/>
        <v>-276.4799999999982</v>
      </c>
      <c r="R529" s="47">
        <f t="shared" si="302"/>
        <v>4.9225296368558755</v>
      </c>
      <c r="S529" s="47">
        <f t="shared" si="303"/>
        <v>25.946489579479845</v>
      </c>
      <c r="T529" s="47">
        <f t="shared" si="304"/>
        <v>26.409309334471065</v>
      </c>
      <c r="U529" s="12">
        <f t="shared" si="312"/>
        <v>-1.3833060656282286</v>
      </c>
      <c r="V529" s="51">
        <f t="shared" si="305"/>
        <v>-1.3833060656282286</v>
      </c>
      <c r="W529" s="47">
        <f t="shared" si="296"/>
        <v>1.7582865879615646</v>
      </c>
      <c r="X529" s="51">
        <f t="shared" si="306"/>
        <v>1.7582865879615646</v>
      </c>
      <c r="Y529" s="51">
        <f t="shared" si="307"/>
        <v>1.76</v>
      </c>
      <c r="Z529" s="47">
        <f t="shared" si="297"/>
        <v>-4.9225296368558729</v>
      </c>
      <c r="AA529" s="47">
        <f t="shared" si="298"/>
        <v>25.946489579479842</v>
      </c>
      <c r="AB529" s="47">
        <f t="shared" si="308"/>
        <v>26.409309334471065</v>
      </c>
      <c r="AC529" s="51"/>
      <c r="AD529" s="12">
        <f t="shared" si="295"/>
        <v>-1.7582865879615646</v>
      </c>
      <c r="AE529" s="44">
        <f t="shared" si="309"/>
        <v>-100.74240066465563</v>
      </c>
      <c r="AF529" s="43">
        <f t="shared" si="316"/>
        <v>3.32459090792495</v>
      </c>
      <c r="AG529" s="45">
        <f t="shared" si="313"/>
        <v>43284</v>
      </c>
      <c r="AH529" s="42">
        <f t="shared" si="314"/>
        <v>194</v>
      </c>
      <c r="AI529" s="45">
        <f t="shared" si="315"/>
        <v>43284</v>
      </c>
      <c r="AJ529" s="30">
        <f t="shared" si="299"/>
        <v>-4.9225296368558729</v>
      </c>
      <c r="AK529" s="30">
        <f t="shared" si="300"/>
        <v>25.946489579479842</v>
      </c>
      <c r="AL529" s="42"/>
      <c r="AM529" s="42"/>
    </row>
    <row r="530" spans="15:39" x14ac:dyDescent="0.25">
      <c r="O530" s="44">
        <f t="shared" si="310"/>
        <v>43.617644162318854</v>
      </c>
      <c r="P530" s="12">
        <f t="shared" si="311"/>
        <v>-4.8317695012210704</v>
      </c>
      <c r="Q530" s="44">
        <f t="shared" si="301"/>
        <v>-276.83999999999816</v>
      </c>
      <c r="R530" s="47">
        <f t="shared" si="302"/>
        <v>5.1947375497593811</v>
      </c>
      <c r="S530" s="47">
        <f t="shared" si="303"/>
        <v>25.914705142645296</v>
      </c>
      <c r="T530" s="47">
        <f t="shared" si="304"/>
        <v>26.430233461721951</v>
      </c>
      <c r="U530" s="12">
        <f t="shared" si="312"/>
        <v>-1.3729631075068249</v>
      </c>
      <c r="V530" s="51">
        <f t="shared" si="305"/>
        <v>-1.3729631075068249</v>
      </c>
      <c r="W530" s="47">
        <f t="shared" si="296"/>
        <v>1.7686295460829682</v>
      </c>
      <c r="X530" s="51">
        <f t="shared" si="306"/>
        <v>1.7686295460829682</v>
      </c>
      <c r="Y530" s="51">
        <f t="shared" si="307"/>
        <v>1.77</v>
      </c>
      <c r="Z530" s="47">
        <f t="shared" si="297"/>
        <v>-5.1947375497593793</v>
      </c>
      <c r="AA530" s="47">
        <f t="shared" si="298"/>
        <v>25.914705142645296</v>
      </c>
      <c r="AB530" s="47">
        <f t="shared" si="308"/>
        <v>26.430233461721951</v>
      </c>
      <c r="AC530" s="51"/>
      <c r="AD530" s="12">
        <f t="shared" si="295"/>
        <v>-1.7686295460829682</v>
      </c>
      <c r="AE530" s="44">
        <f t="shared" si="309"/>
        <v>-101.33500851269262</v>
      </c>
      <c r="AF530" s="43">
        <f t="shared" si="316"/>
        <v>3.3349338660463532</v>
      </c>
      <c r="AG530" s="45">
        <f t="shared" si="313"/>
        <v>43284</v>
      </c>
      <c r="AH530" s="42">
        <f t="shared" si="314"/>
        <v>194</v>
      </c>
      <c r="AI530" s="45">
        <f t="shared" si="315"/>
        <v>43284</v>
      </c>
      <c r="AJ530" s="30">
        <f t="shared" si="299"/>
        <v>-5.1947375497593793</v>
      </c>
      <c r="AK530" s="30">
        <f t="shared" si="300"/>
        <v>25.914705142645296</v>
      </c>
      <c r="AL530" s="42"/>
      <c r="AM530" s="42"/>
    </row>
    <row r="531" spans="15:39" x14ac:dyDescent="0.25">
      <c r="O531" s="44">
        <f t="shared" si="310"/>
        <v>43.617644162318854</v>
      </c>
      <c r="P531" s="12">
        <f t="shared" si="311"/>
        <v>-4.8380526865282496</v>
      </c>
      <c r="Q531" s="44">
        <f t="shared" si="301"/>
        <v>-277.19999999999817</v>
      </c>
      <c r="R531" s="47">
        <f t="shared" si="302"/>
        <v>5.4667403833192365</v>
      </c>
      <c r="S531" s="47">
        <f t="shared" si="303"/>
        <v>25.88121101170298</v>
      </c>
      <c r="T531" s="47">
        <f t="shared" si="304"/>
        <v>26.452265193191092</v>
      </c>
      <c r="U531" s="12">
        <f t="shared" si="312"/>
        <v>-1.3626318438913509</v>
      </c>
      <c r="V531" s="51">
        <f t="shared" si="305"/>
        <v>-1.3626318438913509</v>
      </c>
      <c r="W531" s="47">
        <f t="shared" si="296"/>
        <v>1.7789608096984422</v>
      </c>
      <c r="X531" s="51">
        <f t="shared" si="306"/>
        <v>1.7789608096984422</v>
      </c>
      <c r="Y531" s="51">
        <f t="shared" si="307"/>
        <v>1.78</v>
      </c>
      <c r="Z531" s="47">
        <f t="shared" si="297"/>
        <v>-5.4667403833192383</v>
      </c>
      <c r="AA531" s="47">
        <f t="shared" si="298"/>
        <v>25.88121101170298</v>
      </c>
      <c r="AB531" s="47">
        <f t="shared" si="308"/>
        <v>26.452265193191092</v>
      </c>
      <c r="AC531" s="51"/>
      <c r="AD531" s="12">
        <f t="shared" si="295"/>
        <v>-1.7789608096984422</v>
      </c>
      <c r="AE531" s="44">
        <f t="shared" si="309"/>
        <v>-101.92694631489634</v>
      </c>
      <c r="AF531" s="43">
        <f t="shared" si="316"/>
        <v>3.3452651296618274</v>
      </c>
      <c r="AG531" s="45">
        <f t="shared" si="313"/>
        <v>43285</v>
      </c>
      <c r="AH531" s="42">
        <f t="shared" si="314"/>
        <v>195</v>
      </c>
      <c r="AI531" s="45">
        <f t="shared" si="315"/>
        <v>43285</v>
      </c>
      <c r="AJ531" s="30">
        <f t="shared" si="299"/>
        <v>-5.4667403833192383</v>
      </c>
      <c r="AK531" s="30">
        <f t="shared" si="300"/>
        <v>25.88121101170298</v>
      </c>
      <c r="AL531" s="42"/>
      <c r="AM531" s="42"/>
    </row>
    <row r="532" spans="15:39" x14ac:dyDescent="0.25">
      <c r="O532" s="44">
        <f t="shared" si="310"/>
        <v>43.617644162318854</v>
      </c>
      <c r="P532" s="12">
        <f t="shared" si="311"/>
        <v>-4.8443358718354288</v>
      </c>
      <c r="Q532" s="44">
        <f t="shared" si="301"/>
        <v>-277.55999999999813</v>
      </c>
      <c r="R532" s="47">
        <f t="shared" si="302"/>
        <v>5.7385273993293184</v>
      </c>
      <c r="S532" s="47">
        <f t="shared" si="303"/>
        <v>25.846008508943839</v>
      </c>
      <c r="T532" s="47">
        <f t="shared" si="304"/>
        <v>26.475400895118671</v>
      </c>
      <c r="U532" s="12">
        <f t="shared" si="312"/>
        <v>-1.3523128461738254</v>
      </c>
      <c r="V532" s="51">
        <f t="shared" si="305"/>
        <v>-1.3523128461738254</v>
      </c>
      <c r="W532" s="47">
        <f t="shared" si="296"/>
        <v>1.7892798074159677</v>
      </c>
      <c r="X532" s="51">
        <f t="shared" si="306"/>
        <v>1.7892798074159677</v>
      </c>
      <c r="Y532" s="51">
        <f t="shared" si="307"/>
        <v>1.79</v>
      </c>
      <c r="Z532" s="47">
        <f t="shared" si="297"/>
        <v>-5.7385273993293184</v>
      </c>
      <c r="AA532" s="47">
        <f t="shared" si="298"/>
        <v>25.846008508943836</v>
      </c>
      <c r="AB532" s="47">
        <f t="shared" si="308"/>
        <v>26.475400895118671</v>
      </c>
      <c r="AC532" s="51"/>
      <c r="AD532" s="12">
        <f t="shared" si="295"/>
        <v>-1.7892798074159677</v>
      </c>
      <c r="AE532" s="44">
        <f t="shared" si="309"/>
        <v>-102.51818133291567</v>
      </c>
      <c r="AF532" s="43">
        <f t="shared" si="316"/>
        <v>3.3555841273793527</v>
      </c>
      <c r="AG532" s="45">
        <f t="shared" si="313"/>
        <v>43285</v>
      </c>
      <c r="AH532" s="42">
        <f t="shared" si="314"/>
        <v>195</v>
      </c>
      <c r="AI532" s="45">
        <f t="shared" si="315"/>
        <v>43285</v>
      </c>
      <c r="AJ532" s="30">
        <f t="shared" si="299"/>
        <v>-5.7385273993293184</v>
      </c>
      <c r="AK532" s="30">
        <f t="shared" si="300"/>
        <v>25.846008508943836</v>
      </c>
      <c r="AL532" s="42"/>
      <c r="AM532" s="42"/>
    </row>
    <row r="533" spans="15:39" x14ac:dyDescent="0.25">
      <c r="O533" s="44">
        <f t="shared" si="310"/>
        <v>43.617644162318854</v>
      </c>
      <c r="P533" s="12">
        <f t="shared" si="311"/>
        <v>-4.850619057142608</v>
      </c>
      <c r="Q533" s="44">
        <f t="shared" si="301"/>
        <v>-277.91999999999814</v>
      </c>
      <c r="R533" s="47">
        <f t="shared" si="302"/>
        <v>6.0100878681036054</v>
      </c>
      <c r="S533" s="47">
        <f t="shared" si="303"/>
        <v>25.809099024102402</v>
      </c>
      <c r="T533" s="47">
        <f t="shared" si="304"/>
        <v>26.499636763892628</v>
      </c>
      <c r="U533" s="12">
        <f t="shared" si="312"/>
        <v>-1.3420066792274312</v>
      </c>
      <c r="V533" s="51">
        <f t="shared" si="305"/>
        <v>-1.3420066792274312</v>
      </c>
      <c r="W533" s="47">
        <f t="shared" si="296"/>
        <v>1.7995859743623619</v>
      </c>
      <c r="X533" s="51">
        <f t="shared" si="306"/>
        <v>1.7995859743623619</v>
      </c>
      <c r="Y533" s="51">
        <f t="shared" si="307"/>
        <v>1.8</v>
      </c>
      <c r="Z533" s="47">
        <f t="shared" si="297"/>
        <v>-6.0100878681036072</v>
      </c>
      <c r="AA533" s="47">
        <f t="shared" si="298"/>
        <v>25.809099024102402</v>
      </c>
      <c r="AB533" s="47">
        <f t="shared" si="308"/>
        <v>26.499636763892628</v>
      </c>
      <c r="AC533" s="51"/>
      <c r="AD533" s="12">
        <f t="shared" si="295"/>
        <v>-1.7995859743623619</v>
      </c>
      <c r="AE533" s="44">
        <f t="shared" si="309"/>
        <v>-103.10868120190131</v>
      </c>
      <c r="AF533" s="43">
        <f t="shared" si="316"/>
        <v>3.3658902943257472</v>
      </c>
      <c r="AG533" s="45">
        <f t="shared" si="313"/>
        <v>43286</v>
      </c>
      <c r="AH533" s="42">
        <f t="shared" si="314"/>
        <v>196</v>
      </c>
      <c r="AI533" s="45">
        <f t="shared" si="315"/>
        <v>43286</v>
      </c>
      <c r="AJ533" s="30">
        <f t="shared" si="299"/>
        <v>-6.0100878681036072</v>
      </c>
      <c r="AK533" s="30">
        <f t="shared" si="300"/>
        <v>25.809099024102402</v>
      </c>
      <c r="AL533" s="42"/>
      <c r="AM533" s="42"/>
    </row>
    <row r="534" spans="15:39" x14ac:dyDescent="0.25">
      <c r="O534" s="44">
        <f t="shared" si="310"/>
        <v>43.617644162318854</v>
      </c>
      <c r="P534" s="12">
        <f t="shared" si="311"/>
        <v>-4.8569022424497872</v>
      </c>
      <c r="Q534" s="44">
        <f t="shared" si="301"/>
        <v>-278.2799999999981</v>
      </c>
      <c r="R534" s="47">
        <f t="shared" si="302"/>
        <v>6.2814110688997804</v>
      </c>
      <c r="S534" s="47">
        <f t="shared" si="303"/>
        <v>25.770484014301935</v>
      </c>
      <c r="T534" s="47">
        <f t="shared" si="304"/>
        <v>26.524968828405591</v>
      </c>
      <c r="U534" s="12">
        <f t="shared" si="312"/>
        <v>-1.331713901145033</v>
      </c>
      <c r="V534" s="51">
        <f t="shared" si="305"/>
        <v>-1.331713901145033</v>
      </c>
      <c r="W534" s="47">
        <f t="shared" si="296"/>
        <v>1.8098787524447602</v>
      </c>
      <c r="X534" s="51">
        <f t="shared" si="306"/>
        <v>1.8098787524447602</v>
      </c>
      <c r="Y534" s="51">
        <f t="shared" si="307"/>
        <v>1.81</v>
      </c>
      <c r="Z534" s="47">
        <f t="shared" si="297"/>
        <v>-6.2814110688997795</v>
      </c>
      <c r="AA534" s="47">
        <f t="shared" si="298"/>
        <v>25.770484014301935</v>
      </c>
      <c r="AB534" s="47">
        <f t="shared" si="308"/>
        <v>26.524968828405591</v>
      </c>
      <c r="AC534" s="51"/>
      <c r="AD534" s="12">
        <f t="shared" si="295"/>
        <v>-1.8098787524447602</v>
      </c>
      <c r="AE534" s="44">
        <f t="shared" si="309"/>
        <v>-103.69841394548749</v>
      </c>
      <c r="AF534" s="43">
        <f t="shared" si="316"/>
        <v>3.3761830724081454</v>
      </c>
      <c r="AG534" s="45">
        <f t="shared" si="313"/>
        <v>43287</v>
      </c>
      <c r="AH534" s="42">
        <f t="shared" si="314"/>
        <v>197</v>
      </c>
      <c r="AI534" s="45">
        <f t="shared" si="315"/>
        <v>43287</v>
      </c>
      <c r="AJ534" s="30">
        <f t="shared" si="299"/>
        <v>-6.2814110688997795</v>
      </c>
      <c r="AK534" s="30">
        <f t="shared" si="300"/>
        <v>25.770484014301935</v>
      </c>
      <c r="AL534" s="42"/>
      <c r="AM534" s="42"/>
    </row>
    <row r="535" spans="15:39" x14ac:dyDescent="0.25">
      <c r="O535" s="44">
        <f t="shared" si="310"/>
        <v>43.617644162318854</v>
      </c>
      <c r="P535" s="12">
        <f t="shared" si="311"/>
        <v>-4.8631854277569664</v>
      </c>
      <c r="Q535" s="44">
        <f t="shared" si="301"/>
        <v>-278.63999999999805</v>
      </c>
      <c r="R535" s="47">
        <f t="shared" si="302"/>
        <v>6.5524862903424532</v>
      </c>
      <c r="S535" s="47">
        <f t="shared" si="303"/>
        <v>25.730165003996902</v>
      </c>
      <c r="T535" s="47">
        <f t="shared" si="304"/>
        <v>26.551392952499359</v>
      </c>
      <c r="U535" s="12">
        <f t="shared" si="312"/>
        <v>-1.321435062986366</v>
      </c>
      <c r="V535" s="51">
        <f t="shared" si="305"/>
        <v>-1.321435062986366</v>
      </c>
      <c r="W535" s="47">
        <f t="shared" si="296"/>
        <v>1.8201575906034271</v>
      </c>
      <c r="X535" s="51">
        <f t="shared" si="306"/>
        <v>1.8201575906034271</v>
      </c>
      <c r="Y535" s="51">
        <f t="shared" si="307"/>
        <v>1.83</v>
      </c>
      <c r="Z535" s="47">
        <f t="shared" si="297"/>
        <v>-6.5524862903424514</v>
      </c>
      <c r="AA535" s="47">
        <f t="shared" si="298"/>
        <v>25.730165003996902</v>
      </c>
      <c r="AB535" s="47">
        <f t="shared" si="308"/>
        <v>26.551392952499359</v>
      </c>
      <c r="AC535" s="51"/>
      <c r="AD535" s="12">
        <f t="shared" si="295"/>
        <v>-1.8201575906034271</v>
      </c>
      <c r="AE535" s="44">
        <f t="shared" si="309"/>
        <v>-104.28734799027713</v>
      </c>
      <c r="AF535" s="43">
        <f t="shared" si="316"/>
        <v>3.3864619105668123</v>
      </c>
      <c r="AG535" s="45">
        <f t="shared" si="313"/>
        <v>43287</v>
      </c>
      <c r="AH535" s="42">
        <f t="shared" si="314"/>
        <v>197</v>
      </c>
      <c r="AI535" s="45">
        <f t="shared" si="315"/>
        <v>43287</v>
      </c>
      <c r="AJ535" s="30">
        <f t="shared" si="299"/>
        <v>-6.5524862903424514</v>
      </c>
      <c r="AK535" s="30">
        <f t="shared" si="300"/>
        <v>25.730165003996902</v>
      </c>
      <c r="AL535" s="42"/>
      <c r="AM535" s="42"/>
    </row>
    <row r="536" spans="15:39" x14ac:dyDescent="0.25">
      <c r="O536" s="44">
        <f t="shared" si="310"/>
        <v>43.617644162318854</v>
      </c>
      <c r="P536" s="12">
        <f t="shared" si="311"/>
        <v>-4.8694686130641456</v>
      </c>
      <c r="Q536" s="44">
        <f t="shared" si="301"/>
        <v>-278.99999999999807</v>
      </c>
      <c r="R536" s="47">
        <f t="shared" si="302"/>
        <v>6.8233028308460364</v>
      </c>
      <c r="S536" s="47">
        <f t="shared" si="303"/>
        <v>25.688143584912794</v>
      </c>
      <c r="T536" s="47">
        <f t="shared" si="304"/>
        <v>26.578904837493358</v>
      </c>
      <c r="U536" s="12">
        <f t="shared" si="312"/>
        <v>-1.3111707085341417</v>
      </c>
      <c r="V536" s="51">
        <f t="shared" si="305"/>
        <v>-1.3111707085341417</v>
      </c>
      <c r="W536" s="47">
        <f t="shared" si="296"/>
        <v>1.8304219450556514</v>
      </c>
      <c r="X536" s="51">
        <f t="shared" si="306"/>
        <v>1.8304219450556514</v>
      </c>
      <c r="Y536" s="51">
        <f t="shared" si="307"/>
        <v>1.84</v>
      </c>
      <c r="Z536" s="47">
        <f t="shared" si="297"/>
        <v>-6.8233028308460355</v>
      </c>
      <c r="AA536" s="47">
        <f t="shared" si="298"/>
        <v>25.688143584912794</v>
      </c>
      <c r="AB536" s="47">
        <f t="shared" si="308"/>
        <v>26.578904837493358</v>
      </c>
      <c r="AC536" s="51"/>
      <c r="AD536" s="12">
        <f t="shared" si="295"/>
        <v>-1.8304219450556514</v>
      </c>
      <c r="AE536" s="44">
        <f t="shared" si="309"/>
        <v>-104.87545217981589</v>
      </c>
      <c r="AF536" s="43">
        <f t="shared" si="316"/>
        <v>3.3967262650190366</v>
      </c>
      <c r="AG536" s="45">
        <f t="shared" si="313"/>
        <v>43288</v>
      </c>
      <c r="AH536" s="42">
        <f t="shared" si="314"/>
        <v>198</v>
      </c>
      <c r="AI536" s="45">
        <f t="shared" si="315"/>
        <v>43288</v>
      </c>
      <c r="AJ536" s="30">
        <f t="shared" si="299"/>
        <v>-6.8233028308460355</v>
      </c>
      <c r="AK536" s="30">
        <f t="shared" si="300"/>
        <v>25.688143584912794</v>
      </c>
      <c r="AL536" s="42"/>
      <c r="AM536" s="42"/>
    </row>
    <row r="537" spans="15:39" x14ac:dyDescent="0.25">
      <c r="O537" s="44">
        <f t="shared" si="310"/>
        <v>43.617644162318854</v>
      </c>
      <c r="P537" s="12">
        <f t="shared" si="311"/>
        <v>-4.8757517983713248</v>
      </c>
      <c r="Q537" s="44">
        <f t="shared" si="301"/>
        <v>-279.35999999999802</v>
      </c>
      <c r="R537" s="47">
        <f t="shared" si="302"/>
        <v>7.0938499990372241</v>
      </c>
      <c r="S537" s="47">
        <f t="shared" si="303"/>
        <v>25.644421415983288</v>
      </c>
      <c r="T537" s="47">
        <f t="shared" si="304"/>
        <v>26.607500024793435</v>
      </c>
      <c r="U537" s="12">
        <f t="shared" si="312"/>
        <v>-1.30092137405929</v>
      </c>
      <c r="V537" s="51">
        <f t="shared" si="305"/>
        <v>-1.30092137405929</v>
      </c>
      <c r="W537" s="47">
        <f t="shared" si="296"/>
        <v>1.8406712795305031</v>
      </c>
      <c r="X537" s="51">
        <f t="shared" si="306"/>
        <v>1.8406712795305031</v>
      </c>
      <c r="Y537" s="51">
        <f t="shared" si="307"/>
        <v>1.85</v>
      </c>
      <c r="Z537" s="47">
        <f t="shared" si="297"/>
        <v>-7.0938499990372232</v>
      </c>
      <c r="AA537" s="47">
        <f t="shared" si="298"/>
        <v>25.644421415983288</v>
      </c>
      <c r="AB537" s="47">
        <f t="shared" si="308"/>
        <v>26.607500024793435</v>
      </c>
      <c r="AC537" s="51"/>
      <c r="AD537" s="12">
        <f t="shared" si="295"/>
        <v>-1.8406712795305031</v>
      </c>
      <c r="AE537" s="44">
        <f t="shared" si="309"/>
        <v>-105.46269578804284</v>
      </c>
      <c r="AF537" s="43">
        <f t="shared" si="316"/>
        <v>3.4069755994938884</v>
      </c>
      <c r="AG537" s="45">
        <f t="shared" si="313"/>
        <v>43288</v>
      </c>
      <c r="AH537" s="42">
        <f t="shared" si="314"/>
        <v>198</v>
      </c>
      <c r="AI537" s="45">
        <f t="shared" si="315"/>
        <v>43288</v>
      </c>
      <c r="AJ537" s="30">
        <f t="shared" si="299"/>
        <v>-7.0938499990372232</v>
      </c>
      <c r="AK537" s="30">
        <f t="shared" si="300"/>
        <v>25.644421415983288</v>
      </c>
      <c r="AL537" s="42"/>
      <c r="AM537" s="42"/>
    </row>
    <row r="538" spans="15:39" x14ac:dyDescent="0.25">
      <c r="O538" s="44">
        <f t="shared" si="310"/>
        <v>43.617644162318854</v>
      </c>
      <c r="P538" s="12">
        <f t="shared" si="311"/>
        <v>-4.882034983678504</v>
      </c>
      <c r="Q538" s="44">
        <f t="shared" si="301"/>
        <v>-279.71999999999798</v>
      </c>
      <c r="R538" s="47">
        <f t="shared" si="302"/>
        <v>7.3641171141770672</v>
      </c>
      <c r="S538" s="47">
        <f t="shared" si="303"/>
        <v>25.59900022328474</v>
      </c>
      <c r="T538" s="47">
        <f t="shared" si="304"/>
        <v>26.637173898577302</v>
      </c>
      <c r="U538" s="12">
        <f t="shared" si="312"/>
        <v>-1.2906875880955406</v>
      </c>
      <c r="V538" s="51">
        <f t="shared" si="305"/>
        <v>-1.2906875880955406</v>
      </c>
      <c r="W538" s="47">
        <f t="shared" si="296"/>
        <v>1.8509050654942525</v>
      </c>
      <c r="X538" s="51">
        <f t="shared" si="306"/>
        <v>1.8509050654942525</v>
      </c>
      <c r="Y538" s="51">
        <f t="shared" si="307"/>
        <v>1.86</v>
      </c>
      <c r="Z538" s="47">
        <f t="shared" si="297"/>
        <v>-7.3641171141770672</v>
      </c>
      <c r="AA538" s="47">
        <f t="shared" si="298"/>
        <v>25.599000223284744</v>
      </c>
      <c r="AB538" s="47">
        <f t="shared" si="308"/>
        <v>26.637173898577302</v>
      </c>
      <c r="AC538" s="51"/>
      <c r="AD538" s="12">
        <f t="shared" si="295"/>
        <v>-1.8509050654942525</v>
      </c>
      <c r="AE538" s="44">
        <f t="shared" si="309"/>
        <v>-106.04904853220589</v>
      </c>
      <c r="AF538" s="43">
        <f t="shared" si="316"/>
        <v>3.417209385457638</v>
      </c>
      <c r="AG538" s="45">
        <f t="shared" si="313"/>
        <v>43289</v>
      </c>
      <c r="AH538" s="42">
        <f t="shared" si="314"/>
        <v>199</v>
      </c>
      <c r="AI538" s="45">
        <f t="shared" si="315"/>
        <v>43289</v>
      </c>
      <c r="AJ538" s="30">
        <f t="shared" si="299"/>
        <v>-7.3641171141770672</v>
      </c>
      <c r="AK538" s="30">
        <f t="shared" si="300"/>
        <v>25.599000223284744</v>
      </c>
      <c r="AL538" s="42"/>
      <c r="AM538" s="42"/>
    </row>
    <row r="539" spans="15:39" x14ac:dyDescent="0.25">
      <c r="O539" s="44">
        <f t="shared" si="310"/>
        <v>43.617644162318854</v>
      </c>
      <c r="P539" s="12">
        <f t="shared" si="311"/>
        <v>-4.8883181689856832</v>
      </c>
      <c r="Q539" s="44">
        <f t="shared" si="301"/>
        <v>-280.07999999999799</v>
      </c>
      <c r="R539" s="47">
        <f t="shared" si="302"/>
        <v>7.6340935065826301</v>
      </c>
      <c r="S539" s="47">
        <f t="shared" si="303"/>
        <v>25.551881799968065</v>
      </c>
      <c r="T539" s="47">
        <f t="shared" si="304"/>
        <v>26.667921688552827</v>
      </c>
      <c r="U539" s="12">
        <f t="shared" si="312"/>
        <v>-1.2804698712235272</v>
      </c>
      <c r="V539" s="51">
        <f t="shared" si="305"/>
        <v>-1.2804698712235272</v>
      </c>
      <c r="W539" s="47">
        <f t="shared" si="296"/>
        <v>1.8611227823662659</v>
      </c>
      <c r="X539" s="51">
        <f t="shared" si="306"/>
        <v>1.8611227823662659</v>
      </c>
      <c r="Y539" s="51">
        <f t="shared" si="307"/>
        <v>1.87</v>
      </c>
      <c r="Z539" s="47">
        <f t="shared" si="297"/>
        <v>-7.6340935065826283</v>
      </c>
      <c r="AA539" s="47">
        <f t="shared" si="298"/>
        <v>25.551881799968065</v>
      </c>
      <c r="AB539" s="47">
        <f t="shared" si="308"/>
        <v>26.667921688552827</v>
      </c>
      <c r="AC539" s="51"/>
      <c r="AD539" s="12">
        <f t="shared" si="295"/>
        <v>-1.8611227823662659</v>
      </c>
      <c r="AE539" s="44">
        <f t="shared" si="309"/>
        <v>-106.63448058523187</v>
      </c>
      <c r="AF539" s="43">
        <f t="shared" si="316"/>
        <v>3.4274271023296512</v>
      </c>
      <c r="AG539" s="45">
        <f t="shared" si="313"/>
        <v>43290</v>
      </c>
      <c r="AH539" s="42">
        <f t="shared" si="314"/>
        <v>200</v>
      </c>
      <c r="AI539" s="45">
        <f t="shared" si="315"/>
        <v>43290</v>
      </c>
      <c r="AJ539" s="30">
        <f t="shared" si="299"/>
        <v>-7.6340935065826283</v>
      </c>
      <c r="AK539" s="30">
        <f t="shared" si="300"/>
        <v>25.551881799968065</v>
      </c>
      <c r="AL539" s="42"/>
      <c r="AM539" s="42"/>
    </row>
    <row r="540" spans="15:39" x14ac:dyDescent="0.25">
      <c r="O540" s="44">
        <f t="shared" si="310"/>
        <v>43.617644162318854</v>
      </c>
      <c r="P540" s="12">
        <f t="shared" si="311"/>
        <v>-4.8946013542928624</v>
      </c>
      <c r="Q540" s="44">
        <f t="shared" si="301"/>
        <v>-280.43999999999795</v>
      </c>
      <c r="R540" s="47">
        <f t="shared" si="302"/>
        <v>7.9037685180482153</v>
      </c>
      <c r="S540" s="47">
        <f t="shared" si="303"/>
        <v>25.503068006187952</v>
      </c>
      <c r="T540" s="47">
        <f t="shared" si="304"/>
        <v>26.699738472785413</v>
      </c>
      <c r="U540" s="12">
        <f t="shared" si="312"/>
        <v>-1.2702687358645706</v>
      </c>
      <c r="V540" s="51">
        <f t="shared" si="305"/>
        <v>-1.2702687358645706</v>
      </c>
      <c r="W540" s="47">
        <f t="shared" si="296"/>
        <v>1.8713239177252226</v>
      </c>
      <c r="X540" s="51">
        <f t="shared" si="306"/>
        <v>1.8713239177252226</v>
      </c>
      <c r="Y540" s="51">
        <f t="shared" si="307"/>
        <v>1.8800000000000001</v>
      </c>
      <c r="Z540" s="47">
        <f t="shared" si="297"/>
        <v>-7.9037685180482153</v>
      </c>
      <c r="AA540" s="47">
        <f t="shared" si="298"/>
        <v>25.503068006187949</v>
      </c>
      <c r="AB540" s="47">
        <f t="shared" si="308"/>
        <v>26.699738472785409</v>
      </c>
      <c r="AC540" s="51"/>
      <c r="AD540" s="12">
        <f t="shared" si="295"/>
        <v>-1.8713239177252226</v>
      </c>
      <c r="AE540" s="44">
        <f t="shared" si="309"/>
        <v>-107.21896258754175</v>
      </c>
      <c r="AF540" s="43">
        <f t="shared" si="316"/>
        <v>3.4376282376886076</v>
      </c>
      <c r="AG540" s="45">
        <f t="shared" si="313"/>
        <v>43290</v>
      </c>
      <c r="AH540" s="42">
        <f t="shared" si="314"/>
        <v>200</v>
      </c>
      <c r="AI540" s="45">
        <f t="shared" si="315"/>
        <v>43290</v>
      </c>
      <c r="AJ540" s="30">
        <f t="shared" si="299"/>
        <v>-7.9037685180482153</v>
      </c>
      <c r="AK540" s="30">
        <f t="shared" si="300"/>
        <v>25.503068006187949</v>
      </c>
      <c r="AL540" s="42"/>
      <c r="AM540" s="42"/>
    </row>
    <row r="541" spans="15:39" x14ac:dyDescent="0.25">
      <c r="O541" s="44">
        <f t="shared" si="310"/>
        <v>43.617644162318854</v>
      </c>
      <c r="P541" s="12">
        <f t="shared" si="311"/>
        <v>-4.9008845396000416</v>
      </c>
      <c r="Q541" s="44">
        <f t="shared" si="301"/>
        <v>-280.79999999999797</v>
      </c>
      <c r="R541" s="47">
        <f t="shared" si="302"/>
        <v>8.1731315022661271</v>
      </c>
      <c r="S541" s="47">
        <f t="shared" si="303"/>
        <v>25.452560769029375</v>
      </c>
      <c r="T541" s="47">
        <f t="shared" si="304"/>
        <v>26.732619180590373</v>
      </c>
      <c r="U541" s="12">
        <f t="shared" si="312"/>
        <v>-1.2600846860842834</v>
      </c>
      <c r="V541" s="51">
        <f t="shared" si="305"/>
        <v>-1.2600846860842834</v>
      </c>
      <c r="W541" s="47">
        <f t="shared" si="296"/>
        <v>1.8815079675055097</v>
      </c>
      <c r="X541" s="51">
        <f t="shared" si="306"/>
        <v>1.8815079675055097</v>
      </c>
      <c r="Y541" s="51">
        <f t="shared" si="307"/>
        <v>1.89</v>
      </c>
      <c r="Z541" s="47">
        <f t="shared" si="297"/>
        <v>-8.1731315022661271</v>
      </c>
      <c r="AA541" s="47">
        <f t="shared" si="298"/>
        <v>25.452560769029379</v>
      </c>
      <c r="AB541" s="47">
        <f t="shared" si="308"/>
        <v>26.732619180590376</v>
      </c>
      <c r="AC541" s="51"/>
      <c r="AD541" s="12">
        <f t="shared" si="295"/>
        <v>-1.8815079675055097</v>
      </c>
      <c r="AE541" s="44">
        <f t="shared" si="309"/>
        <v>-107.80246565830333</v>
      </c>
      <c r="AF541" s="43">
        <f t="shared" si="316"/>
        <v>3.4478122874688948</v>
      </c>
      <c r="AG541" s="45">
        <f t="shared" si="313"/>
        <v>43291</v>
      </c>
      <c r="AH541" s="42">
        <f t="shared" si="314"/>
        <v>201</v>
      </c>
      <c r="AI541" s="45">
        <f t="shared" si="315"/>
        <v>43291</v>
      </c>
      <c r="AJ541" s="30">
        <f t="shared" si="299"/>
        <v>-8.1731315022661271</v>
      </c>
      <c r="AK541" s="30">
        <f t="shared" si="300"/>
        <v>25.452560769029379</v>
      </c>
      <c r="AL541" s="42"/>
      <c r="AM541" s="42"/>
    </row>
    <row r="542" spans="15:39" x14ac:dyDescent="0.25">
      <c r="O542" s="44">
        <f t="shared" si="310"/>
        <v>43.617644162318854</v>
      </c>
      <c r="P542" s="12">
        <f t="shared" si="311"/>
        <v>-4.9071677249072208</v>
      </c>
      <c r="Q542" s="44">
        <f t="shared" si="301"/>
        <v>-281.15999999999792</v>
      </c>
      <c r="R542" s="47">
        <f t="shared" si="302"/>
        <v>8.4421718252469713</v>
      </c>
      <c r="S542" s="47">
        <f t="shared" si="303"/>
        <v>25.400362082431585</v>
      </c>
      <c r="T542" s="47">
        <f t="shared" si="304"/>
        <v>26.766558595486682</v>
      </c>
      <c r="U542" s="12">
        <f t="shared" si="312"/>
        <v>-1.2499182174061134</v>
      </c>
      <c r="V542" s="51">
        <f t="shared" si="305"/>
        <v>-1.2499182174061134</v>
      </c>
      <c r="W542" s="47">
        <f t="shared" si="296"/>
        <v>1.8916744361836797</v>
      </c>
      <c r="X542" s="51">
        <f t="shared" si="306"/>
        <v>1.8916744361836797</v>
      </c>
      <c r="Y542" s="51">
        <f t="shared" si="307"/>
        <v>1.9</v>
      </c>
      <c r="Z542" s="47">
        <f t="shared" si="297"/>
        <v>-8.4421718252469695</v>
      </c>
      <c r="AA542" s="47">
        <f t="shared" si="298"/>
        <v>25.400362082431585</v>
      </c>
      <c r="AB542" s="47">
        <f t="shared" si="308"/>
        <v>26.766558595486682</v>
      </c>
      <c r="AC542" s="51"/>
      <c r="AD542" s="12">
        <f t="shared" si="295"/>
        <v>-1.8916744361836797</v>
      </c>
      <c r="AE542" s="44">
        <f t="shared" si="309"/>
        <v>-108.38496140611443</v>
      </c>
      <c r="AF542" s="43">
        <f t="shared" si="316"/>
        <v>3.4579787561470647</v>
      </c>
      <c r="AG542" s="45">
        <f t="shared" si="313"/>
        <v>43291</v>
      </c>
      <c r="AH542" s="42">
        <f t="shared" si="314"/>
        <v>201</v>
      </c>
      <c r="AI542" s="45">
        <f t="shared" si="315"/>
        <v>43291</v>
      </c>
      <c r="AJ542" s="30">
        <f t="shared" si="299"/>
        <v>-8.4421718252469695</v>
      </c>
      <c r="AK542" s="30">
        <f t="shared" si="300"/>
        <v>25.400362082431585</v>
      </c>
      <c r="AL542" s="42"/>
      <c r="AM542" s="42"/>
    </row>
    <row r="543" spans="15:39" x14ac:dyDescent="0.25">
      <c r="O543" s="44">
        <f t="shared" si="310"/>
        <v>43.617644162318854</v>
      </c>
      <c r="P543" s="12">
        <f t="shared" si="311"/>
        <v>-4.9134509102143999</v>
      </c>
      <c r="Q543" s="44">
        <f t="shared" si="301"/>
        <v>-281.51999999999788</v>
      </c>
      <c r="R543" s="47">
        <f t="shared" si="302"/>
        <v>8.7108788657394705</v>
      </c>
      <c r="S543" s="47">
        <f t="shared" si="303"/>
        <v>25.346474007109357</v>
      </c>
      <c r="T543" s="47">
        <f t="shared" si="304"/>
        <v>26.80155135820792</v>
      </c>
      <c r="U543" s="12">
        <f t="shared" si="312"/>
        <v>-1.2397698166349245</v>
      </c>
      <c r="V543" s="51">
        <f t="shared" si="305"/>
        <v>-1.2397698166349245</v>
      </c>
      <c r="W543" s="47">
        <f t="shared" si="296"/>
        <v>1.9018228369548686</v>
      </c>
      <c r="X543" s="51">
        <f t="shared" si="306"/>
        <v>1.9018228369548686</v>
      </c>
      <c r="Y543" s="51">
        <f t="shared" si="307"/>
        <v>1.91</v>
      </c>
      <c r="Z543" s="47">
        <f t="shared" si="297"/>
        <v>-8.7108788657394669</v>
      </c>
      <c r="AA543" s="47">
        <f t="shared" si="298"/>
        <v>25.346474007109357</v>
      </c>
      <c r="AB543" s="47">
        <f t="shared" si="308"/>
        <v>26.80155135820792</v>
      </c>
      <c r="AC543" s="51"/>
      <c r="AD543" s="12">
        <f t="shared" si="295"/>
        <v>-1.9018228369548686</v>
      </c>
      <c r="AE543" s="44">
        <f t="shared" si="309"/>
        <v>-108.96642193911086</v>
      </c>
      <c r="AF543" s="43">
        <f t="shared" si="316"/>
        <v>3.4681271569182539</v>
      </c>
      <c r="AG543" s="45">
        <f t="shared" si="313"/>
        <v>43292</v>
      </c>
      <c r="AH543" s="42">
        <f t="shared" si="314"/>
        <v>202</v>
      </c>
      <c r="AI543" s="45">
        <f t="shared" si="315"/>
        <v>43292</v>
      </c>
      <c r="AJ543" s="30">
        <f t="shared" si="299"/>
        <v>-8.7108788657394669</v>
      </c>
      <c r="AK543" s="30">
        <f t="shared" si="300"/>
        <v>25.346474007109357</v>
      </c>
      <c r="AL543" s="42"/>
      <c r="AM543" s="42"/>
    </row>
    <row r="544" spans="15:39" x14ac:dyDescent="0.25">
      <c r="O544" s="44">
        <f t="shared" si="310"/>
        <v>43.617644162318854</v>
      </c>
      <c r="P544" s="12">
        <f t="shared" si="311"/>
        <v>-4.9197340955215791</v>
      </c>
      <c r="Q544" s="44">
        <f t="shared" si="301"/>
        <v>-281.87999999999789</v>
      </c>
      <c r="R544" s="47">
        <f t="shared" si="302"/>
        <v>8.9792420156497617</v>
      </c>
      <c r="S544" s="47">
        <f t="shared" si="303"/>
        <v>25.29089867047162</v>
      </c>
      <c r="T544" s="47">
        <f t="shared" si="304"/>
        <v>26.837591969766457</v>
      </c>
      <c r="U544" s="12">
        <f t="shared" si="312"/>
        <v>-1.229639961690691</v>
      </c>
      <c r="V544" s="51">
        <f t="shared" si="305"/>
        <v>-1.229639961690691</v>
      </c>
      <c r="W544" s="47">
        <f t="shared" si="296"/>
        <v>1.9119526918991021</v>
      </c>
      <c r="X544" s="51">
        <f t="shared" si="306"/>
        <v>1.9119526918991021</v>
      </c>
      <c r="Y544" s="51">
        <f t="shared" si="307"/>
        <v>1.92</v>
      </c>
      <c r="Z544" s="47">
        <f t="shared" si="297"/>
        <v>-8.9792420156497581</v>
      </c>
      <c r="AA544" s="47">
        <f t="shared" si="298"/>
        <v>25.29089867047162</v>
      </c>
      <c r="AB544" s="47">
        <f t="shared" si="308"/>
        <v>26.837591969766457</v>
      </c>
      <c r="AC544" s="51"/>
      <c r="AD544" s="12">
        <f t="shared" si="295"/>
        <v>-1.9119526918991021</v>
      </c>
      <c r="AE544" s="44">
        <f t="shared" si="309"/>
        <v>-109.54681987449517</v>
      </c>
      <c r="AF544" s="43">
        <f t="shared" si="316"/>
        <v>3.4782570118624871</v>
      </c>
      <c r="AG544" s="45">
        <f t="shared" si="313"/>
        <v>43293</v>
      </c>
      <c r="AH544" s="42">
        <f t="shared" si="314"/>
        <v>203</v>
      </c>
      <c r="AI544" s="45">
        <f t="shared" si="315"/>
        <v>43293</v>
      </c>
      <c r="AJ544" s="30">
        <f t="shared" si="299"/>
        <v>-8.9792420156497581</v>
      </c>
      <c r="AK544" s="30">
        <f t="shared" si="300"/>
        <v>25.29089867047162</v>
      </c>
      <c r="AL544" s="42"/>
      <c r="AM544" s="42"/>
    </row>
    <row r="545" spans="15:39" x14ac:dyDescent="0.25">
      <c r="O545" s="44">
        <f t="shared" si="310"/>
        <v>43.617644162318854</v>
      </c>
      <c r="P545" s="12">
        <f t="shared" si="311"/>
        <v>-4.9260172808287583</v>
      </c>
      <c r="Q545" s="44">
        <f t="shared" si="301"/>
        <v>-282.23999999999785</v>
      </c>
      <c r="R545" s="47">
        <f t="shared" si="302"/>
        <v>9.2472506804602013</v>
      </c>
      <c r="S545" s="47">
        <f t="shared" si="303"/>
        <v>25.233638266537518</v>
      </c>
      <c r="T545" s="47">
        <f t="shared" si="304"/>
        <v>26.874674794567063</v>
      </c>
      <c r="U545" s="12">
        <f t="shared" si="312"/>
        <v>-1.2195291214523647</v>
      </c>
      <c r="V545" s="51">
        <f t="shared" si="305"/>
        <v>-1.2195291214523647</v>
      </c>
      <c r="W545" s="47">
        <f t="shared" si="296"/>
        <v>1.9220635321374284</v>
      </c>
      <c r="X545" s="51">
        <f t="shared" si="306"/>
        <v>1.9220635321374284</v>
      </c>
      <c r="Y545" s="51">
        <f t="shared" si="307"/>
        <v>1.93</v>
      </c>
      <c r="Z545" s="47">
        <f t="shared" si="297"/>
        <v>-9.2472506804602048</v>
      </c>
      <c r="AA545" s="47">
        <f t="shared" si="298"/>
        <v>25.233638266537518</v>
      </c>
      <c r="AB545" s="47">
        <f t="shared" si="308"/>
        <v>26.874674794567063</v>
      </c>
      <c r="AC545" s="51"/>
      <c r="AD545" s="12">
        <f t="shared" si="295"/>
        <v>-1.9220635321374284</v>
      </c>
      <c r="AE545" s="44">
        <f t="shared" si="309"/>
        <v>-110.12612834748232</v>
      </c>
      <c r="AF545" s="43">
        <f t="shared" si="316"/>
        <v>3.4883678521008137</v>
      </c>
      <c r="AG545" s="45">
        <f t="shared" si="313"/>
        <v>43293</v>
      </c>
      <c r="AH545" s="42">
        <f t="shared" si="314"/>
        <v>203</v>
      </c>
      <c r="AI545" s="45">
        <f t="shared" si="315"/>
        <v>43293</v>
      </c>
      <c r="AJ545" s="30">
        <f t="shared" si="299"/>
        <v>-9.2472506804602048</v>
      </c>
      <c r="AK545" s="30">
        <f t="shared" si="300"/>
        <v>25.233638266537518</v>
      </c>
      <c r="AL545" s="42"/>
      <c r="AM545" s="42"/>
    </row>
    <row r="546" spans="15:39" x14ac:dyDescent="0.25">
      <c r="O546" s="44">
        <f t="shared" si="310"/>
        <v>43.617644162318854</v>
      </c>
      <c r="P546" s="12">
        <f t="shared" si="311"/>
        <v>-4.9323004661359375</v>
      </c>
      <c r="Q546" s="44">
        <f t="shared" si="301"/>
        <v>-282.59999999999781</v>
      </c>
      <c r="R546" s="47">
        <f t="shared" si="302"/>
        <v>9.5148942796476064</v>
      </c>
      <c r="S546" s="47">
        <f t="shared" si="303"/>
        <v>25.174695055849739</v>
      </c>
      <c r="T546" s="47">
        <f t="shared" si="304"/>
        <v>26.912794063565681</v>
      </c>
      <c r="U546" s="12">
        <f t="shared" si="312"/>
        <v>-1.2094377556119495</v>
      </c>
      <c r="V546" s="51">
        <f t="shared" si="305"/>
        <v>-1.2094377556119495</v>
      </c>
      <c r="W546" s="47">
        <f t="shared" si="296"/>
        <v>1.9321548979778436</v>
      </c>
      <c r="X546" s="51">
        <f t="shared" si="306"/>
        <v>1.9321548979778436</v>
      </c>
      <c r="Y546" s="51">
        <f t="shared" si="307"/>
        <v>1.94</v>
      </c>
      <c r="Z546" s="47">
        <f t="shared" si="297"/>
        <v>-9.5148942796476081</v>
      </c>
      <c r="AA546" s="47">
        <f t="shared" si="298"/>
        <v>25.174695055849742</v>
      </c>
      <c r="AB546" s="47">
        <f t="shared" si="308"/>
        <v>26.912794063565684</v>
      </c>
      <c r="AC546" s="51"/>
      <c r="AD546" s="12">
        <f t="shared" si="295"/>
        <v>-1.9321548979778436</v>
      </c>
      <c r="AE546" s="44">
        <f t="shared" si="309"/>
        <v>-110.7043210196606</v>
      </c>
      <c r="AF546" s="43">
        <f t="shared" si="316"/>
        <v>3.498459217941229</v>
      </c>
      <c r="AG546" s="45">
        <f t="shared" si="313"/>
        <v>43294</v>
      </c>
      <c r="AH546" s="42">
        <f t="shared" si="314"/>
        <v>204</v>
      </c>
      <c r="AI546" s="45">
        <f t="shared" si="315"/>
        <v>43294</v>
      </c>
      <c r="AJ546" s="30">
        <f t="shared" si="299"/>
        <v>-9.5148942796476081</v>
      </c>
      <c r="AK546" s="30">
        <f t="shared" si="300"/>
        <v>25.174695055849742</v>
      </c>
      <c r="AL546" s="42"/>
      <c r="AM546" s="42"/>
    </row>
    <row r="547" spans="15:39" x14ac:dyDescent="0.25">
      <c r="O547" s="44">
        <f t="shared" si="310"/>
        <v>43.617644162318854</v>
      </c>
      <c r="P547" s="12">
        <f t="shared" si="311"/>
        <v>-4.9385836514431167</v>
      </c>
      <c r="Q547" s="44">
        <f t="shared" si="301"/>
        <v>-282.95999999999782</v>
      </c>
      <c r="R547" s="47">
        <f t="shared" si="302"/>
        <v>9.7821622471009579</v>
      </c>
      <c r="S547" s="47">
        <f t="shared" si="303"/>
        <v>25.114071365385321</v>
      </c>
      <c r="T547" s="47">
        <f t="shared" si="304"/>
        <v>26.95194387746966</v>
      </c>
      <c r="U547" s="12">
        <f t="shared" si="312"/>
        <v>-1.1993663145388023</v>
      </c>
      <c r="V547" s="51">
        <f t="shared" si="305"/>
        <v>-1.1993663145388023</v>
      </c>
      <c r="W547" s="47">
        <f t="shared" si="296"/>
        <v>1.9422263390509908</v>
      </c>
      <c r="X547" s="51">
        <f t="shared" si="306"/>
        <v>1.9422263390509908</v>
      </c>
      <c r="Y547" s="51">
        <f t="shared" si="307"/>
        <v>1.95</v>
      </c>
      <c r="Z547" s="47">
        <f t="shared" si="297"/>
        <v>-9.7821622471009579</v>
      </c>
      <c r="AA547" s="47">
        <f t="shared" si="298"/>
        <v>25.114071365385321</v>
      </c>
      <c r="AB547" s="47">
        <f t="shared" si="308"/>
        <v>26.95194387746966</v>
      </c>
      <c r="AC547" s="51"/>
      <c r="AD547" s="12">
        <f t="shared" si="295"/>
        <v>-1.9422263390509908</v>
      </c>
      <c r="AE547" s="44">
        <f t="shared" si="309"/>
        <v>-111.28137208676665</v>
      </c>
      <c r="AF547" s="43">
        <f t="shared" si="316"/>
        <v>3.5085306590143759</v>
      </c>
      <c r="AG547" s="45">
        <f t="shared" si="313"/>
        <v>43294</v>
      </c>
      <c r="AH547" s="42">
        <f t="shared" si="314"/>
        <v>204</v>
      </c>
      <c r="AI547" s="45">
        <f t="shared" si="315"/>
        <v>43294</v>
      </c>
      <c r="AJ547" s="30">
        <f t="shared" si="299"/>
        <v>-9.7821622471009579</v>
      </c>
      <c r="AK547" s="30">
        <f t="shared" si="300"/>
        <v>25.114071365385321</v>
      </c>
      <c r="AL547" s="42"/>
      <c r="AM547" s="42"/>
    </row>
    <row r="548" spans="15:39" x14ac:dyDescent="0.25">
      <c r="O548" s="44">
        <f t="shared" si="310"/>
        <v>43.617644162318854</v>
      </c>
      <c r="P548" s="12">
        <f t="shared" si="311"/>
        <v>-4.9448668367502959</v>
      </c>
      <c r="Q548" s="44">
        <f t="shared" si="301"/>
        <v>-283.31999999999778</v>
      </c>
      <c r="R548" s="47">
        <f t="shared" si="302"/>
        <v>10.049044031538539</v>
      </c>
      <c r="S548" s="47">
        <f t="shared" si="303"/>
        <v>25.05176958846377</v>
      </c>
      <c r="T548" s="47">
        <f t="shared" si="304"/>
        <v>26.992118209975271</v>
      </c>
      <c r="U548" s="12">
        <f t="shared" si="312"/>
        <v>-1.1893152391541577</v>
      </c>
      <c r="V548" s="51">
        <f t="shared" si="305"/>
        <v>-1.1893152391541577</v>
      </c>
      <c r="W548" s="47">
        <f t="shared" si="296"/>
        <v>1.9522774144356354</v>
      </c>
      <c r="X548" s="51">
        <f t="shared" si="306"/>
        <v>1.9522774144356354</v>
      </c>
      <c r="Y548" s="51">
        <f t="shared" si="307"/>
        <v>1.96</v>
      </c>
      <c r="Z548" s="47">
        <f t="shared" si="297"/>
        <v>-10.049044031538541</v>
      </c>
      <c r="AA548" s="47">
        <f t="shared" si="298"/>
        <v>25.05176958846377</v>
      </c>
      <c r="AB548" s="47">
        <f t="shared" si="308"/>
        <v>26.992118209975271</v>
      </c>
      <c r="AC548" s="51"/>
      <c r="AD548" s="12">
        <f t="shared" si="295"/>
        <v>-1.9522774144356354</v>
      </c>
      <c r="AE548" s="44">
        <f t="shared" si="309"/>
        <v>-111.85725628587461</v>
      </c>
      <c r="AF548" s="43">
        <f t="shared" si="316"/>
        <v>3.5185817343990209</v>
      </c>
      <c r="AG548" s="45">
        <f t="shared" si="313"/>
        <v>43295</v>
      </c>
      <c r="AH548" s="42">
        <f t="shared" si="314"/>
        <v>205</v>
      </c>
      <c r="AI548" s="45">
        <f t="shared" si="315"/>
        <v>43295</v>
      </c>
      <c r="AJ548" s="30">
        <f t="shared" si="299"/>
        <v>-10.049044031538541</v>
      </c>
      <c r="AK548" s="30">
        <f t="shared" si="300"/>
        <v>25.05176958846377</v>
      </c>
      <c r="AL548" s="42"/>
      <c r="AM548" s="42"/>
    </row>
    <row r="549" spans="15:39" x14ac:dyDescent="0.25">
      <c r="O549" s="44">
        <f t="shared" si="310"/>
        <v>43.617644162318854</v>
      </c>
      <c r="P549" s="12">
        <f t="shared" si="311"/>
        <v>-4.9511500220574751</v>
      </c>
      <c r="Q549" s="44">
        <f t="shared" si="301"/>
        <v>-283.67999999999779</v>
      </c>
      <c r="R549" s="47">
        <f t="shared" si="302"/>
        <v>10.315529096924475</v>
      </c>
      <c r="S549" s="47">
        <f t="shared" si="303"/>
        <v>24.987792184652541</v>
      </c>
      <c r="T549" s="47">
        <f t="shared" si="304"/>
        <v>27.033310911038591</v>
      </c>
      <c r="U549" s="12">
        <f t="shared" si="312"/>
        <v>-1.1792849608158573</v>
      </c>
      <c r="V549" s="51">
        <f t="shared" si="305"/>
        <v>-1.1792849608158573</v>
      </c>
      <c r="W549" s="47">
        <f t="shared" si="296"/>
        <v>1.9623076927739358</v>
      </c>
      <c r="X549" s="51">
        <f t="shared" si="306"/>
        <v>1.9623076927739358</v>
      </c>
      <c r="Y549" s="51">
        <f t="shared" si="307"/>
        <v>1.97</v>
      </c>
      <c r="Z549" s="47">
        <f t="shared" si="297"/>
        <v>-10.315529096924477</v>
      </c>
      <c r="AA549" s="47">
        <f t="shared" si="298"/>
        <v>24.987792184652541</v>
      </c>
      <c r="AB549" s="47">
        <f t="shared" si="308"/>
        <v>27.033310911038591</v>
      </c>
      <c r="AC549" s="51"/>
      <c r="AD549" s="12">
        <f t="shared" si="295"/>
        <v>-1.9623076927739358</v>
      </c>
      <c r="AE549" s="44">
        <f t="shared" si="309"/>
        <v>-112.43194890200071</v>
      </c>
      <c r="AF549" s="43">
        <f t="shared" si="316"/>
        <v>3.5286120127373213</v>
      </c>
      <c r="AG549" s="45">
        <f t="shared" si="313"/>
        <v>43295</v>
      </c>
      <c r="AH549" s="42">
        <f t="shared" si="314"/>
        <v>205</v>
      </c>
      <c r="AI549" s="45">
        <f t="shared" si="315"/>
        <v>43295</v>
      </c>
      <c r="AJ549" s="30">
        <f t="shared" si="299"/>
        <v>-10.315529096924477</v>
      </c>
      <c r="AK549" s="30">
        <f t="shared" si="300"/>
        <v>24.987792184652541</v>
      </c>
      <c r="AL549" s="42"/>
      <c r="AM549" s="42"/>
    </row>
    <row r="550" spans="15:39" x14ac:dyDescent="0.25">
      <c r="O550" s="44">
        <f t="shared" si="310"/>
        <v>43.617644162318854</v>
      </c>
      <c r="P550" s="12">
        <f t="shared" si="311"/>
        <v>-4.9574332073646543</v>
      </c>
      <c r="Q550" s="44">
        <f t="shared" si="301"/>
        <v>-284.03999999999775</v>
      </c>
      <c r="R550" s="47">
        <f t="shared" si="302"/>
        <v>10.58160692288468</v>
      </c>
      <c r="S550" s="47">
        <f t="shared" si="303"/>
        <v>24.922141679669998</v>
      </c>
      <c r="T550" s="47">
        <f t="shared" si="304"/>
        <v>27.075515710175964</v>
      </c>
      <c r="U550" s="12">
        <f t="shared" si="312"/>
        <v>-1.1692759012132434</v>
      </c>
      <c r="V550" s="51">
        <f t="shared" si="305"/>
        <v>-1.1692759012132434</v>
      </c>
      <c r="W550" s="47">
        <f t="shared" si="296"/>
        <v>1.9723167523765497</v>
      </c>
      <c r="X550" s="51">
        <f t="shared" si="306"/>
        <v>1.9723167523765497</v>
      </c>
      <c r="Y550" s="51">
        <f t="shared" si="307"/>
        <v>1.98</v>
      </c>
      <c r="Z550" s="47">
        <f t="shared" si="297"/>
        <v>-10.58160692288468</v>
      </c>
      <c r="AA550" s="47">
        <f t="shared" si="298"/>
        <v>24.922141679669998</v>
      </c>
      <c r="AB550" s="47">
        <f t="shared" si="308"/>
        <v>27.075515710175964</v>
      </c>
      <c r="AC550" s="51"/>
      <c r="AD550" s="12">
        <f t="shared" si="295"/>
        <v>-1.9723167523765497</v>
      </c>
      <c r="AE550" s="44">
        <f t="shared" si="309"/>
        <v>-113.00542577412537</v>
      </c>
      <c r="AF550" s="43">
        <f t="shared" si="316"/>
        <v>3.5386210723399349</v>
      </c>
      <c r="AG550" s="45">
        <f t="shared" si="313"/>
        <v>43296</v>
      </c>
      <c r="AH550" s="42">
        <f t="shared" si="314"/>
        <v>206</v>
      </c>
      <c r="AI550" s="45">
        <f t="shared" si="315"/>
        <v>43296</v>
      </c>
      <c r="AJ550" s="30">
        <f t="shared" si="299"/>
        <v>-10.58160692288468</v>
      </c>
      <c r="AK550" s="30">
        <f t="shared" si="300"/>
        <v>24.922141679669998</v>
      </c>
      <c r="AL550" s="42"/>
      <c r="AM550" s="42"/>
    </row>
    <row r="551" spans="15:39" x14ac:dyDescent="0.25">
      <c r="O551" s="44">
        <f t="shared" si="310"/>
        <v>43.617644162318854</v>
      </c>
      <c r="P551" s="12">
        <f t="shared" si="311"/>
        <v>-4.9637163926718335</v>
      </c>
      <c r="Q551" s="44">
        <f t="shared" si="301"/>
        <v>-284.3999999999977</v>
      </c>
      <c r="R551" s="47">
        <f t="shared" si="302"/>
        <v>10.847267005122182</v>
      </c>
      <c r="S551" s="47">
        <f t="shared" si="303"/>
        <v>24.854820665285672</v>
      </c>
      <c r="T551" s="47">
        <f t="shared" si="304"/>
        <v>27.11872621978997</v>
      </c>
      <c r="U551" s="12">
        <f t="shared" si="312"/>
        <v>-1.1592884722721599</v>
      </c>
      <c r="V551" s="51">
        <f t="shared" si="305"/>
        <v>-1.1592884722721599</v>
      </c>
      <c r="W551" s="47">
        <f t="shared" si="296"/>
        <v>1.9823041813176332</v>
      </c>
      <c r="X551" s="51">
        <f t="shared" si="306"/>
        <v>1.9823041813176332</v>
      </c>
      <c r="Y551" s="51">
        <f t="shared" si="307"/>
        <v>1.99</v>
      </c>
      <c r="Z551" s="47">
        <f t="shared" si="297"/>
        <v>-10.847267005122182</v>
      </c>
      <c r="AA551" s="47">
        <f t="shared" si="298"/>
        <v>24.854820665285672</v>
      </c>
      <c r="AB551" s="47">
        <f t="shared" si="308"/>
        <v>27.11872621978997</v>
      </c>
      <c r="AC551" s="51"/>
      <c r="AD551" s="12">
        <f t="shared" si="295"/>
        <v>-1.9823041813176332</v>
      </c>
      <c r="AE551" s="44">
        <f t="shared" si="309"/>
        <v>-113.57766330063627</v>
      </c>
      <c r="AF551" s="43">
        <f t="shared" si="316"/>
        <v>3.5486085012810182</v>
      </c>
      <c r="AG551" s="45">
        <f t="shared" si="313"/>
        <v>43297</v>
      </c>
      <c r="AH551" s="42">
        <f t="shared" si="314"/>
        <v>207</v>
      </c>
      <c r="AI551" s="45">
        <f t="shared" si="315"/>
        <v>43297</v>
      </c>
      <c r="AJ551" s="30">
        <f t="shared" si="299"/>
        <v>-10.847267005122182</v>
      </c>
      <c r="AK551" s="30">
        <f t="shared" si="300"/>
        <v>24.854820665285672</v>
      </c>
      <c r="AL551" s="42"/>
      <c r="AM551" s="42"/>
    </row>
    <row r="552" spans="15:39" x14ac:dyDescent="0.25">
      <c r="O552" s="44">
        <f t="shared" si="310"/>
        <v>43.617644162318854</v>
      </c>
      <c r="P552" s="12">
        <f t="shared" si="311"/>
        <v>-4.9699995779790127</v>
      </c>
      <c r="Q552" s="44">
        <f t="shared" si="301"/>
        <v>-284.75999999999772</v>
      </c>
      <c r="R552" s="47">
        <f t="shared" si="302"/>
        <v>11.112498855831817</v>
      </c>
      <c r="S552" s="47">
        <f t="shared" si="303"/>
        <v>24.785831799217924</v>
      </c>
      <c r="T552" s="47">
        <f t="shared" si="304"/>
        <v>27.162935938517137</v>
      </c>
      <c r="U552" s="12">
        <f t="shared" si="312"/>
        <v>-1.1493230760699891</v>
      </c>
      <c r="V552" s="51">
        <f t="shared" si="305"/>
        <v>-1.1493230760699891</v>
      </c>
      <c r="W552" s="47">
        <f t="shared" si="296"/>
        <v>1.992269577519804</v>
      </c>
      <c r="X552" s="51">
        <f t="shared" si="306"/>
        <v>1.992269577519804</v>
      </c>
      <c r="Y552" s="51">
        <f t="shared" si="307"/>
        <v>2</v>
      </c>
      <c r="Z552" s="47">
        <f t="shared" si="297"/>
        <v>-11.112498855831817</v>
      </c>
      <c r="AA552" s="47">
        <f t="shared" si="298"/>
        <v>24.785831799217924</v>
      </c>
      <c r="AB552" s="47">
        <f t="shared" si="308"/>
        <v>27.162935938517137</v>
      </c>
      <c r="AC552" s="51"/>
      <c r="AD552" s="12">
        <f t="shared" si="295"/>
        <v>-1.992269577519804</v>
      </c>
      <c r="AE552" s="44">
        <f t="shared" si="309"/>
        <v>-114.14863844419637</v>
      </c>
      <c r="AF552" s="43">
        <f t="shared" si="316"/>
        <v>3.5585738974831891</v>
      </c>
      <c r="AG552" s="45">
        <f t="shared" si="313"/>
        <v>43297</v>
      </c>
      <c r="AH552" s="42">
        <f t="shared" si="314"/>
        <v>207</v>
      </c>
      <c r="AI552" s="45">
        <f t="shared" si="315"/>
        <v>43297</v>
      </c>
      <c r="AJ552" s="30">
        <f t="shared" si="299"/>
        <v>-11.112498855831817</v>
      </c>
      <c r="AK552" s="30">
        <f t="shared" si="300"/>
        <v>24.785831799217924</v>
      </c>
      <c r="AL552" s="42"/>
      <c r="AM552" s="42"/>
    </row>
    <row r="553" spans="15:39" x14ac:dyDescent="0.25">
      <c r="O553" s="44">
        <f t="shared" si="310"/>
        <v>43.617644162318854</v>
      </c>
      <c r="P553" s="12">
        <f t="shared" si="311"/>
        <v>-4.9762827632861919</v>
      </c>
      <c r="Q553" s="44">
        <f t="shared" si="301"/>
        <v>-285.11999999999767</v>
      </c>
      <c r="R553" s="47">
        <f t="shared" si="302"/>
        <v>11.37729200411427</v>
      </c>
      <c r="S553" s="47">
        <f t="shared" si="303"/>
        <v>24.715177805029072</v>
      </c>
      <c r="T553" s="47">
        <f t="shared" si="304"/>
        <v>27.208138254593685</v>
      </c>
      <c r="U553" s="12">
        <f t="shared" si="312"/>
        <v>-1.1393801047606318</v>
      </c>
      <c r="V553" s="51">
        <f t="shared" si="305"/>
        <v>-1.1393801047606318</v>
      </c>
      <c r="W553" s="47">
        <f t="shared" si="296"/>
        <v>2.0022125488291613</v>
      </c>
      <c r="X553" s="51">
        <f t="shared" si="306"/>
        <v>2.0022125488291613</v>
      </c>
      <c r="Y553" s="51">
        <f t="shared" si="307"/>
        <v>2.0099999999999998</v>
      </c>
      <c r="Z553" s="47">
        <f t="shared" si="297"/>
        <v>-11.377292004114274</v>
      </c>
      <c r="AA553" s="47">
        <f t="shared" si="298"/>
        <v>24.715177805029075</v>
      </c>
      <c r="AB553" s="47">
        <f t="shared" si="308"/>
        <v>27.208138254593688</v>
      </c>
      <c r="AC553" s="51"/>
      <c r="AD553" s="12">
        <f t="shared" si="295"/>
        <v>-2.0022125488291613</v>
      </c>
      <c r="AE553" s="44">
        <f t="shared" si="309"/>
        <v>-114.71832873604221</v>
      </c>
      <c r="AF553" s="43">
        <f t="shared" si="316"/>
        <v>3.5685168687925466</v>
      </c>
      <c r="AG553" s="45">
        <f t="shared" si="313"/>
        <v>43298</v>
      </c>
      <c r="AH553" s="42">
        <f t="shared" si="314"/>
        <v>208</v>
      </c>
      <c r="AI553" s="45">
        <f t="shared" si="315"/>
        <v>43298</v>
      </c>
      <c r="AJ553" s="30">
        <f t="shared" si="299"/>
        <v>-11.377292004114274</v>
      </c>
      <c r="AK553" s="30">
        <f t="shared" si="300"/>
        <v>24.715177805029075</v>
      </c>
      <c r="AL553" s="42"/>
      <c r="AM553" s="42"/>
    </row>
    <row r="554" spans="15:39" x14ac:dyDescent="0.25">
      <c r="O554" s="44">
        <f t="shared" si="310"/>
        <v>43.617644162318854</v>
      </c>
      <c r="P554" s="12">
        <f t="shared" si="311"/>
        <v>-4.9825659485933711</v>
      </c>
      <c r="Q554" s="44">
        <f t="shared" si="301"/>
        <v>-285.47999999999763</v>
      </c>
      <c r="R554" s="47">
        <f t="shared" si="302"/>
        <v>11.641635996389446</v>
      </c>
      <c r="S554" s="47">
        <f t="shared" si="303"/>
        <v>24.642861472017827</v>
      </c>
      <c r="T554" s="47">
        <f t="shared" si="304"/>
        <v>27.254326449235379</v>
      </c>
      <c r="U554" s="12">
        <f t="shared" si="312"/>
        <v>-1.1294599405093264</v>
      </c>
      <c r="V554" s="51">
        <f t="shared" si="305"/>
        <v>-1.1294599405093264</v>
      </c>
      <c r="W554" s="47">
        <f t="shared" si="296"/>
        <v>2.0121327130804669</v>
      </c>
      <c r="X554" s="51">
        <f t="shared" si="306"/>
        <v>2.0121327130804669</v>
      </c>
      <c r="Y554" s="51">
        <f t="shared" si="307"/>
        <v>2.0199999999999996</v>
      </c>
      <c r="Z554" s="47">
        <f t="shared" si="297"/>
        <v>-11.641635996389445</v>
      </c>
      <c r="AA554" s="47">
        <f t="shared" si="298"/>
        <v>24.642861472017827</v>
      </c>
      <c r="AB554" s="47">
        <f t="shared" si="308"/>
        <v>27.254326449235379</v>
      </c>
      <c r="AC554" s="51"/>
      <c r="AD554" s="12">
        <f t="shared" si="295"/>
        <v>-2.0121327130804669</v>
      </c>
      <c r="AE554" s="44">
        <f t="shared" si="309"/>
        <v>-115.28671227971857</v>
      </c>
      <c r="AF554" s="43">
        <f t="shared" si="316"/>
        <v>3.5784370330438522</v>
      </c>
      <c r="AG554" s="45">
        <f t="shared" si="313"/>
        <v>43298</v>
      </c>
      <c r="AH554" s="42">
        <f t="shared" si="314"/>
        <v>208</v>
      </c>
      <c r="AI554" s="45">
        <f t="shared" si="315"/>
        <v>43298</v>
      </c>
      <c r="AJ554" s="30">
        <f t="shared" si="299"/>
        <v>-11.641635996389445</v>
      </c>
      <c r="AK554" s="30">
        <f t="shared" si="300"/>
        <v>24.642861472017827</v>
      </c>
      <c r="AL554" s="42"/>
      <c r="AM554" s="42"/>
    </row>
    <row r="555" spans="15:39" x14ac:dyDescent="0.25">
      <c r="O555" s="44">
        <f t="shared" si="310"/>
        <v>43.617644162318854</v>
      </c>
      <c r="P555" s="12">
        <f t="shared" si="311"/>
        <v>-4.9888491339005503</v>
      </c>
      <c r="Q555" s="44">
        <f t="shared" si="301"/>
        <v>-285.83999999999764</v>
      </c>
      <c r="R555" s="47">
        <f t="shared" si="302"/>
        <v>11.905520396809157</v>
      </c>
      <c r="S555" s="47">
        <f t="shared" si="303"/>
        <v>24.568885655109185</v>
      </c>
      <c r="T555" s="47">
        <f t="shared" si="304"/>
        <v>27.301493700028004</v>
      </c>
      <c r="U555" s="12">
        <f t="shared" si="312"/>
        <v>-1.1195629554371829</v>
      </c>
      <c r="V555" s="51">
        <f t="shared" si="305"/>
        <v>-1.1195629554371829</v>
      </c>
      <c r="W555" s="47">
        <f t="shared" si="296"/>
        <v>2.0220296981526102</v>
      </c>
      <c r="X555" s="51">
        <f t="shared" si="306"/>
        <v>2.0220296981526102</v>
      </c>
      <c r="Y555" s="51">
        <f t="shared" si="307"/>
        <v>2.0299999999999998</v>
      </c>
      <c r="Z555" s="47">
        <f t="shared" si="297"/>
        <v>-11.905520396809161</v>
      </c>
      <c r="AA555" s="47">
        <f t="shared" si="298"/>
        <v>24.568885655109185</v>
      </c>
      <c r="AB555" s="47">
        <f t="shared" si="308"/>
        <v>27.301493700028004</v>
      </c>
      <c r="AC555" s="51"/>
      <c r="AD555" s="12">
        <f t="shared" si="295"/>
        <v>-2.0220296981526102</v>
      </c>
      <c r="AE555" s="44">
        <f t="shared" si="309"/>
        <v>-115.85376775425635</v>
      </c>
      <c r="AF555" s="43">
        <f t="shared" si="316"/>
        <v>3.5883340181159955</v>
      </c>
      <c r="AG555" s="45">
        <f t="shared" si="313"/>
        <v>43299</v>
      </c>
      <c r="AH555" s="42">
        <f t="shared" si="314"/>
        <v>209</v>
      </c>
      <c r="AI555" s="45">
        <f t="shared" si="315"/>
        <v>43299</v>
      </c>
      <c r="AJ555" s="30">
        <f t="shared" si="299"/>
        <v>-11.905520396809161</v>
      </c>
      <c r="AK555" s="30">
        <f t="shared" si="300"/>
        <v>24.568885655109185</v>
      </c>
      <c r="AL555" s="42"/>
      <c r="AM555" s="42"/>
    </row>
    <row r="556" spans="15:39" x14ac:dyDescent="0.25">
      <c r="O556" s="44">
        <f t="shared" si="310"/>
        <v>43.617644162318854</v>
      </c>
      <c r="P556" s="12">
        <f t="shared" si="311"/>
        <v>-4.9951323192077295</v>
      </c>
      <c r="Q556" s="44">
        <f t="shared" si="301"/>
        <v>-286.1999999999976</v>
      </c>
      <c r="R556" s="47">
        <f t="shared" si="302"/>
        <v>12.168934787669119</v>
      </c>
      <c r="S556" s="47">
        <f t="shared" si="303"/>
        <v>24.49325327474174</v>
      </c>
      <c r="T556" s="47">
        <f t="shared" si="304"/>
        <v>27.349633084324743</v>
      </c>
      <c r="U556" s="12">
        <f t="shared" si="312"/>
        <v>-1.1096895115753014</v>
      </c>
      <c r="V556" s="51">
        <f t="shared" si="305"/>
        <v>-1.1096895115753014</v>
      </c>
      <c r="W556" s="47">
        <f t="shared" si="296"/>
        <v>2.0319031420144915</v>
      </c>
      <c r="X556" s="51">
        <f t="shared" si="306"/>
        <v>2.0319031420144915</v>
      </c>
      <c r="Y556" s="51">
        <f t="shared" si="307"/>
        <v>2.0399999999999996</v>
      </c>
      <c r="Z556" s="47">
        <f t="shared" si="297"/>
        <v>-12.168934787669119</v>
      </c>
      <c r="AA556" s="47">
        <f t="shared" si="298"/>
        <v>24.49325327474174</v>
      </c>
      <c r="AB556" s="47">
        <f t="shared" si="308"/>
        <v>27.349633084324743</v>
      </c>
      <c r="AC556" s="51"/>
      <c r="AD556" s="12">
        <f t="shared" si="295"/>
        <v>-2.0319031420144915</v>
      </c>
      <c r="AE556" s="44">
        <f t="shared" si="309"/>
        <v>-116.41947441680151</v>
      </c>
      <c r="AF556" s="43">
        <f t="shared" si="316"/>
        <v>3.5982074619778768</v>
      </c>
      <c r="AG556" s="45">
        <f t="shared" si="313"/>
        <v>43300</v>
      </c>
      <c r="AH556" s="42">
        <f t="shared" si="314"/>
        <v>210</v>
      </c>
      <c r="AI556" s="45">
        <f t="shared" si="315"/>
        <v>43300</v>
      </c>
      <c r="AJ556" s="30">
        <f t="shared" si="299"/>
        <v>-12.168934787669119</v>
      </c>
      <c r="AK556" s="30">
        <f t="shared" si="300"/>
        <v>24.49325327474174</v>
      </c>
      <c r="AL556" s="42"/>
      <c r="AM556" s="42"/>
    </row>
    <row r="557" spans="15:39" x14ac:dyDescent="0.25">
      <c r="O557" s="44">
        <f t="shared" si="310"/>
        <v>43.617644162318854</v>
      </c>
      <c r="P557" s="12">
        <f t="shared" si="311"/>
        <v>-5.0014155045149087</v>
      </c>
      <c r="Q557" s="44">
        <f t="shared" si="301"/>
        <v>-286.55999999999761</v>
      </c>
      <c r="R557" s="47">
        <f t="shared" si="302"/>
        <v>12.431868769820218</v>
      </c>
      <c r="S557" s="47">
        <f t="shared" si="303"/>
        <v>24.415967316752351</v>
      </c>
      <c r="T557" s="47">
        <f t="shared" si="304"/>
        <v>27.398737582646948</v>
      </c>
      <c r="U557" s="12">
        <f t="shared" si="312"/>
        <v>-1.0998399608283176</v>
      </c>
      <c r="V557" s="51">
        <f t="shared" si="305"/>
        <v>-1.0998399608283176</v>
      </c>
      <c r="W557" s="47">
        <f t="shared" si="296"/>
        <v>2.0417526927614755</v>
      </c>
      <c r="X557" s="51">
        <f t="shared" si="306"/>
        <v>2.0417526927614755</v>
      </c>
      <c r="Y557" s="51">
        <f t="shared" si="307"/>
        <v>2.0499999999999998</v>
      </c>
      <c r="Z557" s="47">
        <f t="shared" si="297"/>
        <v>-12.43186876982022</v>
      </c>
      <c r="AA557" s="47">
        <f t="shared" si="298"/>
        <v>24.415967316752351</v>
      </c>
      <c r="AB557" s="47">
        <f t="shared" si="308"/>
        <v>27.398737582646948</v>
      </c>
      <c r="AC557" s="51"/>
      <c r="AD557" s="12">
        <f t="shared" si="295"/>
        <v>-2.0417526927614755</v>
      </c>
      <c r="AE557" s="44">
        <f t="shared" si="309"/>
        <v>-116.9838121047036</v>
      </c>
      <c r="AF557" s="43">
        <f t="shared" si="316"/>
        <v>3.6080570127248608</v>
      </c>
      <c r="AG557" s="45">
        <f t="shared" si="313"/>
        <v>43300</v>
      </c>
      <c r="AH557" s="42">
        <f t="shared" si="314"/>
        <v>210</v>
      </c>
      <c r="AI557" s="45">
        <f t="shared" si="315"/>
        <v>43300</v>
      </c>
      <c r="AJ557" s="30">
        <f t="shared" si="299"/>
        <v>-12.43186876982022</v>
      </c>
      <c r="AK557" s="30">
        <f t="shared" si="300"/>
        <v>24.415967316752351</v>
      </c>
      <c r="AL557" s="42"/>
      <c r="AM557" s="42"/>
    </row>
    <row r="558" spans="15:39" x14ac:dyDescent="0.25">
      <c r="O558" s="44">
        <f t="shared" si="310"/>
        <v>43.617644162318854</v>
      </c>
      <c r="P558" s="12">
        <f t="shared" si="311"/>
        <v>-5.0076986898220879</v>
      </c>
      <c r="Q558" s="44">
        <f t="shared" si="301"/>
        <v>-286.91999999999757</v>
      </c>
      <c r="R558" s="47">
        <f t="shared" si="302"/>
        <v>12.694311963079052</v>
      </c>
      <c r="S558" s="47">
        <f t="shared" si="303"/>
        <v>24.337030832258314</v>
      </c>
      <c r="T558" s="47">
        <f t="shared" si="304"/>
        <v>27.448800082084897</v>
      </c>
      <c r="U558" s="12">
        <f t="shared" si="312"/>
        <v>-1.0900146449472223</v>
      </c>
      <c r="V558" s="51">
        <f t="shared" si="305"/>
        <v>-1.0900146449472223</v>
      </c>
      <c r="W558" s="47">
        <f t="shared" si="296"/>
        <v>2.0515780086425708</v>
      </c>
      <c r="X558" s="51">
        <f t="shared" si="306"/>
        <v>2.0515780086425708</v>
      </c>
      <c r="Y558" s="51">
        <f t="shared" si="307"/>
        <v>2.0599999999999996</v>
      </c>
      <c r="Z558" s="47">
        <f t="shared" si="297"/>
        <v>-12.694311963079052</v>
      </c>
      <c r="AA558" s="47">
        <f t="shared" si="298"/>
        <v>24.337030832258318</v>
      </c>
      <c r="AB558" s="47">
        <f t="shared" si="308"/>
        <v>27.448800082084897</v>
      </c>
      <c r="AC558" s="51"/>
      <c r="AD558" s="12">
        <f t="shared" si="295"/>
        <v>-2.0515780086425708</v>
      </c>
      <c r="AE558" s="44">
        <f t="shared" si="309"/>
        <v>-117.54676123707323</v>
      </c>
      <c r="AF558" s="43">
        <f t="shared" si="316"/>
        <v>3.617882328605956</v>
      </c>
      <c r="AG558" s="45">
        <f t="shared" si="313"/>
        <v>43301</v>
      </c>
      <c r="AH558" s="42">
        <f t="shared" si="314"/>
        <v>211</v>
      </c>
      <c r="AI558" s="45">
        <f t="shared" si="315"/>
        <v>43301</v>
      </c>
      <c r="AJ558" s="30">
        <f t="shared" si="299"/>
        <v>-12.694311963079052</v>
      </c>
      <c r="AK558" s="30">
        <f t="shared" si="300"/>
        <v>24.337030832258318</v>
      </c>
      <c r="AL558" s="42"/>
      <c r="AM558" s="42"/>
    </row>
    <row r="559" spans="15:39" x14ac:dyDescent="0.25">
      <c r="O559" s="44">
        <f t="shared" si="310"/>
        <v>43.617644162318854</v>
      </c>
      <c r="P559" s="12">
        <f t="shared" si="311"/>
        <v>-5.0139818751292671</v>
      </c>
      <c r="Q559" s="44">
        <f t="shared" si="301"/>
        <v>-287.27999999999753</v>
      </c>
      <c r="R559" s="47">
        <f t="shared" si="302"/>
        <v>12.956254006637728</v>
      </c>
      <c r="S559" s="47">
        <f t="shared" si="303"/>
        <v>24.256446937536872</v>
      </c>
      <c r="T559" s="47">
        <f t="shared" si="304"/>
        <v>27.499813379695109</v>
      </c>
      <c r="U559" s="12">
        <f t="shared" si="312"/>
        <v>-1.080213895511271</v>
      </c>
      <c r="V559" s="51">
        <f t="shared" si="305"/>
        <v>-1.080213895511271</v>
      </c>
      <c r="W559" s="47">
        <f t="shared" si="296"/>
        <v>2.0613787580785221</v>
      </c>
      <c r="X559" s="51">
        <f t="shared" si="306"/>
        <v>2.0613787580785221</v>
      </c>
      <c r="Y559" s="51">
        <f t="shared" si="307"/>
        <v>2.0699999999999998</v>
      </c>
      <c r="Z559" s="47">
        <f t="shared" si="297"/>
        <v>-12.95625400663773</v>
      </c>
      <c r="AA559" s="47">
        <f t="shared" si="298"/>
        <v>24.256446937536875</v>
      </c>
      <c r="AB559" s="47">
        <f t="shared" si="308"/>
        <v>27.499813379695112</v>
      </c>
      <c r="AC559" s="51"/>
      <c r="AD559" s="12">
        <f t="shared" si="295"/>
        <v>-2.0613787580785221</v>
      </c>
      <c r="AE559" s="44">
        <f t="shared" si="309"/>
        <v>-118.10830281581846</v>
      </c>
      <c r="AF559" s="43">
        <f t="shared" si="316"/>
        <v>3.6276830780419074</v>
      </c>
      <c r="AG559" s="45">
        <f t="shared" si="313"/>
        <v>43301</v>
      </c>
      <c r="AH559" s="42">
        <f t="shared" si="314"/>
        <v>211</v>
      </c>
      <c r="AI559" s="45">
        <f t="shared" si="315"/>
        <v>43301</v>
      </c>
      <c r="AJ559" s="30">
        <f t="shared" si="299"/>
        <v>-12.95625400663773</v>
      </c>
      <c r="AK559" s="30">
        <f t="shared" si="300"/>
        <v>24.256446937536875</v>
      </c>
      <c r="AL559" s="42"/>
      <c r="AM559" s="42"/>
    </row>
    <row r="560" spans="15:39" x14ac:dyDescent="0.25">
      <c r="O560" s="44">
        <f t="shared" si="310"/>
        <v>43.617644162318854</v>
      </c>
      <c r="P560" s="12">
        <f t="shared" si="311"/>
        <v>-5.0202650604364463</v>
      </c>
      <c r="Q560" s="44">
        <f t="shared" si="301"/>
        <v>-287.63999999999754</v>
      </c>
      <c r="R560" s="47">
        <f t="shared" si="302"/>
        <v>13.217684559472882</v>
      </c>
      <c r="S560" s="47">
        <f t="shared" si="303"/>
        <v>24.174218813902215</v>
      </c>
      <c r="T560" s="47">
        <f t="shared" si="304"/>
        <v>27.551770185890991</v>
      </c>
      <c r="U560" s="12">
        <f t="shared" si="312"/>
        <v>-1.0704380339188051</v>
      </c>
      <c r="V560" s="51">
        <f t="shared" si="305"/>
        <v>-1.0704380339188051</v>
      </c>
      <c r="W560" s="47">
        <f t="shared" si="296"/>
        <v>2.0711546196709882</v>
      </c>
      <c r="X560" s="51">
        <f t="shared" si="306"/>
        <v>2.0711546196709882</v>
      </c>
      <c r="Y560" s="51">
        <f t="shared" si="307"/>
        <v>2.0799999999999996</v>
      </c>
      <c r="Z560" s="47">
        <f t="shared" si="297"/>
        <v>-13.217684559472881</v>
      </c>
      <c r="AA560" s="47">
        <f t="shared" si="298"/>
        <v>24.174218813902215</v>
      </c>
      <c r="AB560" s="47">
        <f t="shared" si="308"/>
        <v>27.551770185890987</v>
      </c>
      <c r="AC560" s="51"/>
      <c r="AD560" s="12">
        <f t="shared" si="295"/>
        <v>-2.0711546196709882</v>
      </c>
      <c r="AE560" s="44">
        <f t="shared" si="309"/>
        <v>-118.66841842617082</v>
      </c>
      <c r="AF560" s="43">
        <f t="shared" si="316"/>
        <v>3.6374589396343735</v>
      </c>
      <c r="AG560" s="45">
        <f t="shared" si="313"/>
        <v>43302</v>
      </c>
      <c r="AH560" s="42">
        <f t="shared" si="314"/>
        <v>212</v>
      </c>
      <c r="AI560" s="45">
        <f t="shared" si="315"/>
        <v>43302</v>
      </c>
      <c r="AJ560" s="30">
        <f t="shared" si="299"/>
        <v>-13.217684559472881</v>
      </c>
      <c r="AK560" s="30">
        <f t="shared" si="300"/>
        <v>24.174218813902215</v>
      </c>
      <c r="AL560" s="42"/>
      <c r="AM560" s="42"/>
    </row>
    <row r="561" spans="15:39" x14ac:dyDescent="0.25">
      <c r="O561" s="44">
        <f t="shared" si="310"/>
        <v>43.617644162318854</v>
      </c>
      <c r="P561" s="12">
        <f t="shared" si="311"/>
        <v>-5.0265482457436255</v>
      </c>
      <c r="Q561" s="44">
        <f t="shared" si="301"/>
        <v>-287.9999999999975</v>
      </c>
      <c r="R561" s="47">
        <f t="shared" si="302"/>
        <v>13.478593300753932</v>
      </c>
      <c r="S561" s="47">
        <f t="shared" si="303"/>
        <v>24.090349707579854</v>
      </c>
      <c r="T561" s="47">
        <f t="shared" si="304"/>
        <v>27.604663127823557</v>
      </c>
      <c r="U561" s="12">
        <f t="shared" si="312"/>
        <v>-1.0606873713867815</v>
      </c>
      <c r="V561" s="51">
        <f t="shared" si="305"/>
        <v>-1.0606873713867815</v>
      </c>
      <c r="W561" s="47">
        <f t="shared" si="296"/>
        <v>2.0809052822030116</v>
      </c>
      <c r="X561" s="51">
        <f t="shared" si="306"/>
        <v>2.0809052822030116</v>
      </c>
      <c r="Y561" s="51">
        <f t="shared" si="307"/>
        <v>2.09</v>
      </c>
      <c r="Z561" s="47">
        <f t="shared" si="297"/>
        <v>-13.47859330075393</v>
      </c>
      <c r="AA561" s="47">
        <f t="shared" si="298"/>
        <v>24.090349707579854</v>
      </c>
      <c r="AB561" s="47">
        <f t="shared" si="308"/>
        <v>27.604663127823557</v>
      </c>
      <c r="AC561" s="51"/>
      <c r="AD561" s="12">
        <f t="shared" si="295"/>
        <v>-2.0809052822030116</v>
      </c>
      <c r="AE561" s="44">
        <f t="shared" si="309"/>
        <v>-119.22709023671212</v>
      </c>
      <c r="AF561" s="43">
        <f t="shared" si="316"/>
        <v>3.6472096021663969</v>
      </c>
      <c r="AG561" s="45">
        <f t="shared" si="313"/>
        <v>43302</v>
      </c>
      <c r="AH561" s="42">
        <f t="shared" si="314"/>
        <v>212</v>
      </c>
      <c r="AI561" s="45">
        <f t="shared" si="315"/>
        <v>43302</v>
      </c>
      <c r="AJ561" s="30">
        <f t="shared" si="299"/>
        <v>-13.47859330075393</v>
      </c>
      <c r="AK561" s="30">
        <f t="shared" si="300"/>
        <v>24.090349707579854</v>
      </c>
      <c r="AL561" s="42"/>
      <c r="AM561" s="42"/>
    </row>
    <row r="562" spans="15:39" x14ac:dyDescent="0.25">
      <c r="O562" s="44">
        <f t="shared" si="310"/>
        <v>43.617644162318854</v>
      </c>
      <c r="P562" s="12">
        <f t="shared" si="311"/>
        <v>-5.0328314310508047</v>
      </c>
      <c r="Q562" s="44">
        <f t="shared" si="301"/>
        <v>-288.35999999999746</v>
      </c>
      <c r="R562" s="47">
        <f t="shared" si="302"/>
        <v>13.738969930250512</v>
      </c>
      <c r="S562" s="47">
        <f t="shared" si="303"/>
        <v>24.004842929578516</v>
      </c>
      <c r="T562" s="47">
        <f t="shared" si="304"/>
        <v>27.658484752749263</v>
      </c>
      <c r="U562" s="12">
        <f t="shared" si="312"/>
        <v>-1.0509622089588104</v>
      </c>
      <c r="V562" s="51">
        <f t="shared" si="305"/>
        <v>-1.0509622089588104</v>
      </c>
      <c r="W562" s="47">
        <f t="shared" si="296"/>
        <v>2.0906304446309827</v>
      </c>
      <c r="X562" s="51">
        <f t="shared" si="306"/>
        <v>2.0906304446309827</v>
      </c>
      <c r="Y562" s="51">
        <f t="shared" si="307"/>
        <v>2.0999999999999996</v>
      </c>
      <c r="Z562" s="47">
        <f t="shared" si="297"/>
        <v>-13.738969930250514</v>
      </c>
      <c r="AA562" s="47">
        <f t="shared" si="298"/>
        <v>24.004842929578516</v>
      </c>
      <c r="AB562" s="47">
        <f t="shared" si="308"/>
        <v>27.658484752749263</v>
      </c>
      <c r="AC562" s="51"/>
      <c r="AD562" s="12">
        <f t="shared" si="295"/>
        <v>-2.0906304446309827</v>
      </c>
      <c r="AE562" s="44">
        <f t="shared" si="309"/>
        <v>-119.78430099891403</v>
      </c>
      <c r="AF562" s="43">
        <f t="shared" si="316"/>
        <v>3.6569347645943679</v>
      </c>
      <c r="AG562" s="45">
        <f t="shared" si="313"/>
        <v>43303</v>
      </c>
      <c r="AH562" s="42">
        <f t="shared" si="314"/>
        <v>213</v>
      </c>
      <c r="AI562" s="45">
        <f t="shared" si="315"/>
        <v>43303</v>
      </c>
      <c r="AJ562" s="30">
        <f t="shared" si="299"/>
        <v>-13.738969930250514</v>
      </c>
      <c r="AK562" s="30">
        <f t="shared" si="300"/>
        <v>24.004842929578516</v>
      </c>
      <c r="AL562" s="42"/>
      <c r="AM562" s="42"/>
    </row>
    <row r="563" spans="15:39" x14ac:dyDescent="0.25">
      <c r="O563" s="44">
        <f t="shared" si="310"/>
        <v>43.617644162318854</v>
      </c>
      <c r="P563" s="12">
        <f t="shared" si="311"/>
        <v>-5.0391146163579839</v>
      </c>
      <c r="Q563" s="44">
        <f t="shared" si="301"/>
        <v>-288.71999999999747</v>
      </c>
      <c r="R563" s="47">
        <f t="shared" si="302"/>
        <v>13.998804168739133</v>
      </c>
      <c r="S563" s="47">
        <f t="shared" si="303"/>
        <v>23.917701855559372</v>
      </c>
      <c r="T563" s="47">
        <f t="shared" si="304"/>
        <v>27.713227531381765</v>
      </c>
      <c r="U563" s="12">
        <f t="shared" si="312"/>
        <v>-1.041262837521479</v>
      </c>
      <c r="V563" s="51">
        <f t="shared" si="305"/>
        <v>-1.041262837521479</v>
      </c>
      <c r="W563" s="47">
        <f t="shared" si="296"/>
        <v>2.1003298160683141</v>
      </c>
      <c r="X563" s="51">
        <f t="shared" si="306"/>
        <v>2.1003298160683141</v>
      </c>
      <c r="Y563" s="51">
        <f t="shared" si="307"/>
        <v>2.11</v>
      </c>
      <c r="Z563" s="47">
        <f t="shared" si="297"/>
        <v>-13.998804168739131</v>
      </c>
      <c r="AA563" s="47">
        <f t="shared" si="298"/>
        <v>23.917701855559372</v>
      </c>
      <c r="AB563" s="47">
        <f t="shared" si="308"/>
        <v>27.713227531381765</v>
      </c>
      <c r="AC563" s="51"/>
      <c r="AD563" s="12">
        <f t="shared" si="295"/>
        <v>-2.1003298160683141</v>
      </c>
      <c r="AE563" s="44">
        <f t="shared" si="309"/>
        <v>-120.34003404620289</v>
      </c>
      <c r="AF563" s="43">
        <f t="shared" si="316"/>
        <v>3.6666341360316994</v>
      </c>
      <c r="AG563" s="45">
        <f t="shared" si="313"/>
        <v>43304</v>
      </c>
      <c r="AH563" s="42">
        <f t="shared" si="314"/>
        <v>214</v>
      </c>
      <c r="AI563" s="45">
        <f t="shared" si="315"/>
        <v>43304</v>
      </c>
      <c r="AJ563" s="30">
        <f t="shared" si="299"/>
        <v>-13.998804168739131</v>
      </c>
      <c r="AK563" s="30">
        <f t="shared" si="300"/>
        <v>23.917701855559372</v>
      </c>
      <c r="AL563" s="42"/>
      <c r="AM563" s="42"/>
    </row>
    <row r="564" spans="15:39" x14ac:dyDescent="0.25">
      <c r="O564" s="44">
        <f t="shared" si="310"/>
        <v>43.617644162318854</v>
      </c>
      <c r="P564" s="12">
        <f t="shared" si="311"/>
        <v>-5.0453978016651631</v>
      </c>
      <c r="Q564" s="44">
        <f t="shared" si="301"/>
        <v>-289.07999999999743</v>
      </c>
      <c r="R564" s="47">
        <f t="shared" si="302"/>
        <v>14.258085758408964</v>
      </c>
      <c r="S564" s="47">
        <f t="shared" si="303"/>
        <v>23.828929925702816</v>
      </c>
      <c r="T564" s="47">
        <f t="shared" si="304"/>
        <v>27.768883861224953</v>
      </c>
      <c r="U564" s="12">
        <f t="shared" si="312"/>
        <v>-1.0315895378287416</v>
      </c>
      <c r="V564" s="51">
        <f t="shared" si="305"/>
        <v>-1.0315895378287416</v>
      </c>
      <c r="W564" s="47">
        <f t="shared" si="296"/>
        <v>2.1100031157610513</v>
      </c>
      <c r="X564" s="51">
        <f t="shared" si="306"/>
        <v>2.1100031157610513</v>
      </c>
      <c r="Y564" s="51">
        <f t="shared" si="307"/>
        <v>2.1199999999999997</v>
      </c>
      <c r="Z564" s="47">
        <f t="shared" si="297"/>
        <v>-14.25808575840896</v>
      </c>
      <c r="AA564" s="47">
        <f t="shared" si="298"/>
        <v>23.828929925702816</v>
      </c>
      <c r="AB564" s="47">
        <f t="shared" si="308"/>
        <v>27.76888386122495</v>
      </c>
      <c r="AC564" s="51"/>
      <c r="AD564" s="12">
        <f t="shared" si="295"/>
        <v>-2.1100031157610513</v>
      </c>
      <c r="AE564" s="44">
        <f t="shared" si="309"/>
        <v>-120.89427329256192</v>
      </c>
      <c r="AF564" s="43">
        <f t="shared" si="316"/>
        <v>3.6763074357244365</v>
      </c>
      <c r="AG564" s="45">
        <f t="shared" si="313"/>
        <v>43304</v>
      </c>
      <c r="AH564" s="42">
        <f t="shared" si="314"/>
        <v>214</v>
      </c>
      <c r="AI564" s="45">
        <f t="shared" si="315"/>
        <v>43304</v>
      </c>
      <c r="AJ564" s="30">
        <f t="shared" si="299"/>
        <v>-14.25808575840896</v>
      </c>
      <c r="AK564" s="30">
        <f t="shared" si="300"/>
        <v>23.828929925702816</v>
      </c>
      <c r="AL564" s="42"/>
      <c r="AM564" s="42"/>
    </row>
    <row r="565" spans="15:39" x14ac:dyDescent="0.25">
      <c r="O565" s="44">
        <f t="shared" si="310"/>
        <v>43.617644162318854</v>
      </c>
      <c r="P565" s="12">
        <f t="shared" si="311"/>
        <v>-5.0516809869723422</v>
      </c>
      <c r="Q565" s="44">
        <f t="shared" si="301"/>
        <v>-289.43999999999744</v>
      </c>
      <c r="R565" s="47">
        <f t="shared" si="302"/>
        <v>14.516804463266805</v>
      </c>
      <c r="S565" s="47">
        <f t="shared" si="303"/>
        <v>23.738530644572641</v>
      </c>
      <c r="T565" s="47">
        <f t="shared" si="304"/>
        <v>27.825446069884261</v>
      </c>
      <c r="U565" s="12">
        <f t="shared" si="312"/>
        <v>-1.0219425805341442</v>
      </c>
      <c r="V565" s="51">
        <f t="shared" si="305"/>
        <v>-1.0219425805341442</v>
      </c>
      <c r="W565" s="47">
        <f t="shared" si="296"/>
        <v>2.1196500730556487</v>
      </c>
      <c r="X565" s="51">
        <f t="shared" si="306"/>
        <v>2.1196500730556487</v>
      </c>
      <c r="Y565" s="51">
        <f t="shared" si="307"/>
        <v>2.1199999999999997</v>
      </c>
      <c r="Z565" s="47">
        <f t="shared" si="297"/>
        <v>-14.51680446326681</v>
      </c>
      <c r="AA565" s="47">
        <f t="shared" si="298"/>
        <v>23.738530644572641</v>
      </c>
      <c r="AB565" s="47">
        <f t="shared" si="308"/>
        <v>27.825446069884265</v>
      </c>
      <c r="AC565" s="51"/>
      <c r="AD565" s="12">
        <f t="shared" si="295"/>
        <v>-2.1196500730556487</v>
      </c>
      <c r="AE565" s="44">
        <f t="shared" si="309"/>
        <v>-121.44700323068528</v>
      </c>
      <c r="AF565" s="43">
        <f t="shared" si="316"/>
        <v>3.6859543930190339</v>
      </c>
      <c r="AG565" s="45">
        <f t="shared" si="313"/>
        <v>43305</v>
      </c>
      <c r="AH565" s="42">
        <f t="shared" si="314"/>
        <v>215</v>
      </c>
      <c r="AI565" s="45">
        <f t="shared" si="315"/>
        <v>43305</v>
      </c>
      <c r="AJ565" s="30">
        <f t="shared" si="299"/>
        <v>-14.51680446326681</v>
      </c>
      <c r="AK565" s="30">
        <f t="shared" si="300"/>
        <v>23.738530644572641</v>
      </c>
      <c r="AL565" s="42"/>
      <c r="AM565" s="42"/>
    </row>
    <row r="566" spans="15:39" x14ac:dyDescent="0.25">
      <c r="O566" s="44">
        <f t="shared" si="310"/>
        <v>43.617644162318854</v>
      </c>
      <c r="P566" s="12">
        <f t="shared" si="311"/>
        <v>-5.0579641722795214</v>
      </c>
      <c r="Q566" s="44">
        <f t="shared" si="301"/>
        <v>-289.7999999999974</v>
      </c>
      <c r="R566" s="47">
        <f t="shared" si="302"/>
        <v>14.774950069541189</v>
      </c>
      <c r="S566" s="47">
        <f t="shared" si="303"/>
        <v>23.646507580977683</v>
      </c>
      <c r="T566" s="47">
        <f t="shared" si="304"/>
        <v>27.882906418353706</v>
      </c>
      <c r="U566" s="12">
        <f t="shared" si="312"/>
        <v>-1.0123222262306433</v>
      </c>
      <c r="V566" s="51">
        <f t="shared" si="305"/>
        <v>-1.0123222262306433</v>
      </c>
      <c r="W566" s="47">
        <f t="shared" si="296"/>
        <v>2.1292704273591498</v>
      </c>
      <c r="X566" s="51">
        <f t="shared" si="306"/>
        <v>2.1292704273591498</v>
      </c>
      <c r="Y566" s="51">
        <f t="shared" si="307"/>
        <v>2.13</v>
      </c>
      <c r="Z566" s="47">
        <f t="shared" si="297"/>
        <v>-14.774950069541191</v>
      </c>
      <c r="AA566" s="47">
        <f t="shared" si="298"/>
        <v>23.646507580977683</v>
      </c>
      <c r="AB566" s="47">
        <f t="shared" si="308"/>
        <v>27.882906418353706</v>
      </c>
      <c r="AC566" s="51"/>
      <c r="AD566" s="12">
        <f t="shared" si="295"/>
        <v>-2.1292704273591498</v>
      </c>
      <c r="AE566" s="44">
        <f t="shared" si="309"/>
        <v>-121.99820892969642</v>
      </c>
      <c r="AF566" s="43">
        <f t="shared" si="316"/>
        <v>3.6955747473225351</v>
      </c>
      <c r="AG566" s="45">
        <f t="shared" si="313"/>
        <v>43305</v>
      </c>
      <c r="AH566" s="42">
        <f t="shared" si="314"/>
        <v>215</v>
      </c>
      <c r="AI566" s="45">
        <f t="shared" si="315"/>
        <v>43305</v>
      </c>
      <c r="AJ566" s="30">
        <f t="shared" si="299"/>
        <v>-14.774950069541191</v>
      </c>
      <c r="AK566" s="30">
        <f t="shared" si="300"/>
        <v>23.646507580977683</v>
      </c>
      <c r="AL566" s="42"/>
      <c r="AM566" s="42"/>
    </row>
    <row r="567" spans="15:39" x14ac:dyDescent="0.25">
      <c r="O567" s="44">
        <f t="shared" si="310"/>
        <v>43.617644162318854</v>
      </c>
      <c r="P567" s="12">
        <f t="shared" si="311"/>
        <v>-5.0642473575867006</v>
      </c>
      <c r="Q567" s="44">
        <f t="shared" si="301"/>
        <v>-290.15999999999735</v>
      </c>
      <c r="R567" s="47">
        <f t="shared" si="302"/>
        <v>15.032512386085592</v>
      </c>
      <c r="S567" s="47">
        <f t="shared" si="303"/>
        <v>23.552864367830907</v>
      </c>
      <c r="T567" s="47">
        <f t="shared" si="304"/>
        <v>27.941257104276026</v>
      </c>
      <c r="U567" s="12">
        <f t="shared" si="312"/>
        <v>-1.0027287254977744</v>
      </c>
      <c r="V567" s="51">
        <f t="shared" si="305"/>
        <v>-1.0027287254977744</v>
      </c>
      <c r="W567" s="47">
        <f t="shared" si="296"/>
        <v>2.138863928092019</v>
      </c>
      <c r="X567" s="51">
        <f t="shared" si="306"/>
        <v>2.138863928092019</v>
      </c>
      <c r="Y567" s="51">
        <f t="shared" si="307"/>
        <v>2.1399999999999997</v>
      </c>
      <c r="Z567" s="47">
        <f t="shared" si="297"/>
        <v>-15.032512386085591</v>
      </c>
      <c r="AA567" s="47">
        <f t="shared" si="298"/>
        <v>23.552864367830907</v>
      </c>
      <c r="AB567" s="47">
        <f t="shared" si="308"/>
        <v>27.941257104276026</v>
      </c>
      <c r="AC567" s="51"/>
      <c r="AD567" s="12">
        <f t="shared" si="295"/>
        <v>-2.138863928092019</v>
      </c>
      <c r="AE567" s="44">
        <f t="shared" si="309"/>
        <v>-122.54787603244549</v>
      </c>
      <c r="AF567" s="43">
        <f t="shared" si="316"/>
        <v>3.7051682480554042</v>
      </c>
      <c r="AG567" s="45">
        <f t="shared" si="313"/>
        <v>43306</v>
      </c>
      <c r="AH567" s="42">
        <f t="shared" si="314"/>
        <v>216</v>
      </c>
      <c r="AI567" s="45">
        <f t="shared" si="315"/>
        <v>43306</v>
      </c>
      <c r="AJ567" s="30">
        <f t="shared" si="299"/>
        <v>-15.032512386085591</v>
      </c>
      <c r="AK567" s="30">
        <f t="shared" si="300"/>
        <v>23.552864367830907</v>
      </c>
      <c r="AL567" s="42"/>
      <c r="AM567" s="42"/>
    </row>
    <row r="568" spans="15:39" x14ac:dyDescent="0.25">
      <c r="O568" s="44">
        <f t="shared" si="310"/>
        <v>43.617644162318854</v>
      </c>
      <c r="P568" s="12">
        <f t="shared" si="311"/>
        <v>-5.0705305428938798</v>
      </c>
      <c r="Q568" s="44">
        <f t="shared" si="301"/>
        <v>-290.51999999999737</v>
      </c>
      <c r="R568" s="47">
        <f t="shared" si="302"/>
        <v>15.289481244780779</v>
      </c>
      <c r="S568" s="47">
        <f t="shared" si="303"/>
        <v>23.457604702006044</v>
      </c>
      <c r="T568" s="47">
        <f t="shared" si="304"/>
        <v>28.000490265173557</v>
      </c>
      <c r="U568" s="12">
        <f t="shared" si="312"/>
        <v>-0.9931623189559261</v>
      </c>
      <c r="V568" s="51">
        <f t="shared" si="305"/>
        <v>-0.9931623189559261</v>
      </c>
      <c r="W568" s="47">
        <f t="shared" si="296"/>
        <v>2.1484303346338671</v>
      </c>
      <c r="X568" s="51">
        <f t="shared" si="306"/>
        <v>2.1484303346338671</v>
      </c>
      <c r="Y568" s="51">
        <f t="shared" si="307"/>
        <v>2.15</v>
      </c>
      <c r="Z568" s="47">
        <f t="shared" si="297"/>
        <v>-15.289481244780777</v>
      </c>
      <c r="AA568" s="47">
        <f t="shared" si="298"/>
        <v>23.457604702006041</v>
      </c>
      <c r="AB568" s="47">
        <f t="shared" si="308"/>
        <v>28.000490265173557</v>
      </c>
      <c r="AC568" s="51"/>
      <c r="AD568" s="12">
        <f t="shared" si="295"/>
        <v>-2.1484303346338671</v>
      </c>
      <c r="AE568" s="44">
        <f t="shared" si="309"/>
        <v>-123.09599075239973</v>
      </c>
      <c r="AF568" s="43">
        <f t="shared" si="316"/>
        <v>3.7147346545972524</v>
      </c>
      <c r="AG568" s="45">
        <f t="shared" si="313"/>
        <v>43306</v>
      </c>
      <c r="AH568" s="42">
        <f t="shared" si="314"/>
        <v>216</v>
      </c>
      <c r="AI568" s="45">
        <f t="shared" si="315"/>
        <v>43306</v>
      </c>
      <c r="AJ568" s="30">
        <f t="shared" si="299"/>
        <v>-15.289481244780777</v>
      </c>
      <c r="AK568" s="30">
        <f t="shared" si="300"/>
        <v>23.457604702006041</v>
      </c>
      <c r="AL568" s="42"/>
      <c r="AM568" s="42"/>
    </row>
    <row r="569" spans="15:39" x14ac:dyDescent="0.25">
      <c r="O569" s="44">
        <f t="shared" si="310"/>
        <v>43.617644162318854</v>
      </c>
      <c r="P569" s="12">
        <f t="shared" si="311"/>
        <v>-5.076813728201059</v>
      </c>
      <c r="Q569" s="44">
        <f t="shared" si="301"/>
        <v>-290.87999999999732</v>
      </c>
      <c r="R569" s="47">
        <f t="shared" si="302"/>
        <v>15.545846500936207</v>
      </c>
      <c r="S569" s="47">
        <f t="shared" si="303"/>
        <v>23.360732344191582</v>
      </c>
      <c r="T569" s="47">
        <f t="shared" si="304"/>
        <v>28.060597981647312</v>
      </c>
      <c r="U569" s="12">
        <f t="shared" si="312"/>
        <v>-0.98362323732745893</v>
      </c>
      <c r="V569" s="51">
        <f t="shared" si="305"/>
        <v>-0.98362323732745893</v>
      </c>
      <c r="W569" s="47">
        <f t="shared" si="296"/>
        <v>2.1579694162623344</v>
      </c>
      <c r="X569" s="51">
        <f t="shared" si="306"/>
        <v>2.1579694162623344</v>
      </c>
      <c r="Y569" s="51">
        <f t="shared" si="307"/>
        <v>2.1599999999999997</v>
      </c>
      <c r="Z569" s="47">
        <f t="shared" si="297"/>
        <v>-15.545846500936205</v>
      </c>
      <c r="AA569" s="47">
        <f t="shared" si="298"/>
        <v>23.360732344191582</v>
      </c>
      <c r="AB569" s="47">
        <f t="shared" si="308"/>
        <v>28.060597981647312</v>
      </c>
      <c r="AC569" s="51"/>
      <c r="AD569" s="12">
        <f t="shared" si="295"/>
        <v>-2.1579694162623344</v>
      </c>
      <c r="AE569" s="44">
        <f t="shared" si="309"/>
        <v>-123.64253987014169</v>
      </c>
      <c r="AF569" s="43">
        <f t="shared" si="316"/>
        <v>3.7242737362257197</v>
      </c>
      <c r="AG569" s="45">
        <f t="shared" si="313"/>
        <v>43307</v>
      </c>
      <c r="AH569" s="42">
        <f t="shared" si="314"/>
        <v>217</v>
      </c>
      <c r="AI569" s="45">
        <f t="shared" si="315"/>
        <v>43307</v>
      </c>
      <c r="AJ569" s="30">
        <f t="shared" si="299"/>
        <v>-15.545846500936205</v>
      </c>
      <c r="AK569" s="30">
        <f t="shared" si="300"/>
        <v>23.360732344191582</v>
      </c>
      <c r="AL569" s="42"/>
      <c r="AM569" s="42"/>
    </row>
    <row r="570" spans="15:39" x14ac:dyDescent="0.25">
      <c r="O570" s="44">
        <f t="shared" si="310"/>
        <v>43.617644162318854</v>
      </c>
      <c r="P570" s="12">
        <f t="shared" si="311"/>
        <v>-5.0830969135082382</v>
      </c>
      <c r="Q570" s="44">
        <f t="shared" si="301"/>
        <v>-291.23999999999728</v>
      </c>
      <c r="R570" s="47">
        <f t="shared" si="302"/>
        <v>15.80159803369053</v>
      </c>
      <c r="S570" s="47">
        <f t="shared" si="303"/>
        <v>23.262251118742327</v>
      </c>
      <c r="T570" s="47">
        <f t="shared" si="304"/>
        <v>28.121572280542228</v>
      </c>
      <c r="U570" s="12">
        <f t="shared" si="312"/>
        <v>-0.97411170150441528</v>
      </c>
      <c r="V570" s="51">
        <f t="shared" si="305"/>
        <v>-0.97411170150441528</v>
      </c>
      <c r="W570" s="47">
        <f t="shared" si="296"/>
        <v>2.1674809520853779</v>
      </c>
      <c r="X570" s="51">
        <f t="shared" si="306"/>
        <v>2.1674809520853779</v>
      </c>
      <c r="Y570" s="51">
        <f t="shared" si="307"/>
        <v>2.17</v>
      </c>
      <c r="Z570" s="47">
        <f t="shared" si="297"/>
        <v>-15.80159803369053</v>
      </c>
      <c r="AA570" s="47">
        <f t="shared" si="298"/>
        <v>23.262251118742324</v>
      </c>
      <c r="AB570" s="47">
        <f t="shared" si="308"/>
        <v>28.121572280542225</v>
      </c>
      <c r="AC570" s="51"/>
      <c r="AD570" s="12">
        <f t="shared" si="295"/>
        <v>-2.1674809520853779</v>
      </c>
      <c r="AE570" s="44">
        <f t="shared" si="309"/>
        <v>-124.18751072948956</v>
      </c>
      <c r="AF570" s="43">
        <f t="shared" si="316"/>
        <v>3.7337852720487632</v>
      </c>
      <c r="AG570" s="45">
        <f t="shared" si="313"/>
        <v>43307</v>
      </c>
      <c r="AH570" s="42">
        <f t="shared" si="314"/>
        <v>217</v>
      </c>
      <c r="AI570" s="45">
        <f t="shared" si="315"/>
        <v>43307</v>
      </c>
      <c r="AJ570" s="30">
        <f t="shared" si="299"/>
        <v>-15.80159803369053</v>
      </c>
      <c r="AK570" s="30">
        <f t="shared" si="300"/>
        <v>23.262251118742324</v>
      </c>
      <c r="AL570" s="42"/>
      <c r="AM570" s="42"/>
    </row>
    <row r="571" spans="15:39" x14ac:dyDescent="0.25">
      <c r="O571" s="44">
        <f t="shared" si="310"/>
        <v>43.617644162318854</v>
      </c>
      <c r="P571" s="12">
        <f t="shared" si="311"/>
        <v>-5.0893800988154174</v>
      </c>
      <c r="Q571" s="44">
        <f t="shared" si="301"/>
        <v>-291.59999999999729</v>
      </c>
      <c r="R571" s="47">
        <f t="shared" si="302"/>
        <v>16.05672574641115</v>
      </c>
      <c r="S571" s="47">
        <f t="shared" si="303"/>
        <v>23.16216491352845</v>
      </c>
      <c r="T571" s="47">
        <f t="shared" si="304"/>
        <v>28.183405138076399</v>
      </c>
      <c r="U571" s="12">
        <f t="shared" si="312"/>
        <v>-0.9646279226225617</v>
      </c>
      <c r="V571" s="51">
        <f t="shared" si="305"/>
        <v>-0.9646279226225617</v>
      </c>
      <c r="W571" s="47">
        <f t="shared" si="296"/>
        <v>2.1769647309672315</v>
      </c>
      <c r="X571" s="51">
        <f t="shared" si="306"/>
        <v>2.1769647309672315</v>
      </c>
      <c r="Y571" s="51">
        <f t="shared" si="307"/>
        <v>2.1799999999999997</v>
      </c>
      <c r="Z571" s="47">
        <f t="shared" si="297"/>
        <v>-16.05672574641115</v>
      </c>
      <c r="AA571" s="47">
        <f t="shared" si="298"/>
        <v>23.162164913528454</v>
      </c>
      <c r="AB571" s="47">
        <f t="shared" si="308"/>
        <v>28.183405138076402</v>
      </c>
      <c r="AC571" s="51"/>
      <c r="AD571" s="12">
        <f t="shared" si="295"/>
        <v>-2.1769647309672315</v>
      </c>
      <c r="AE571" s="44">
        <f t="shared" si="309"/>
        <v>-124.73089123325506</v>
      </c>
      <c r="AF571" s="43">
        <f t="shared" si="316"/>
        <v>3.7432690509306168</v>
      </c>
      <c r="AG571" s="45">
        <f t="shared" si="313"/>
        <v>43308</v>
      </c>
      <c r="AH571" s="42">
        <f t="shared" si="314"/>
        <v>218</v>
      </c>
      <c r="AI571" s="45">
        <f t="shared" si="315"/>
        <v>43308</v>
      </c>
      <c r="AJ571" s="30">
        <f t="shared" si="299"/>
        <v>-16.05672574641115</v>
      </c>
      <c r="AK571" s="30">
        <f t="shared" si="300"/>
        <v>23.162164913528454</v>
      </c>
      <c r="AL571" s="42"/>
      <c r="AM571" s="42"/>
    </row>
    <row r="572" spans="15:39" x14ac:dyDescent="0.25">
      <c r="O572" s="44">
        <f t="shared" si="310"/>
        <v>43.617644162318854</v>
      </c>
      <c r="P572" s="12">
        <f t="shared" si="311"/>
        <v>-5.0956632841225966</v>
      </c>
      <c r="Q572" s="44">
        <f t="shared" si="301"/>
        <v>-291.95999999999725</v>
      </c>
      <c r="R572" s="47">
        <f t="shared" si="302"/>
        <v>16.311219567092824</v>
      </c>
      <c r="S572" s="47">
        <f t="shared" si="303"/>
        <v>23.060477679781947</v>
      </c>
      <c r="T572" s="47">
        <f t="shared" si="304"/>
        <v>28.246088482932166</v>
      </c>
      <c r="U572" s="12">
        <f t="shared" si="312"/>
        <v>-0.95517210214149362</v>
      </c>
      <c r="V572" s="51">
        <f t="shared" si="305"/>
        <v>-0.95517210214149362</v>
      </c>
      <c r="W572" s="47">
        <f t="shared" si="296"/>
        <v>2.1864205514482995</v>
      </c>
      <c r="X572" s="51">
        <f t="shared" si="306"/>
        <v>2.1864205514482995</v>
      </c>
      <c r="Y572" s="51">
        <f t="shared" si="307"/>
        <v>2.19</v>
      </c>
      <c r="Z572" s="47">
        <f t="shared" si="297"/>
        <v>-16.31121956709282</v>
      </c>
      <c r="AA572" s="47">
        <f t="shared" si="298"/>
        <v>23.060477679781947</v>
      </c>
      <c r="AB572" s="47">
        <f t="shared" si="308"/>
        <v>28.246088482932166</v>
      </c>
      <c r="AC572" s="51"/>
      <c r="AD572" s="12">
        <f t="shared" si="295"/>
        <v>-2.1864205514482995</v>
      </c>
      <c r="AE572" s="44">
        <f t="shared" si="309"/>
        <v>-125.27266983865364</v>
      </c>
      <c r="AF572" s="43">
        <f t="shared" si="316"/>
        <v>3.7527248714116848</v>
      </c>
      <c r="AG572" s="45">
        <f t="shared" si="313"/>
        <v>43309</v>
      </c>
      <c r="AH572" s="42">
        <f t="shared" si="314"/>
        <v>219</v>
      </c>
      <c r="AI572" s="45">
        <f t="shared" si="315"/>
        <v>43309</v>
      </c>
      <c r="AJ572" s="30">
        <f t="shared" si="299"/>
        <v>-16.31121956709282</v>
      </c>
      <c r="AK572" s="30">
        <f t="shared" si="300"/>
        <v>23.060477679781947</v>
      </c>
      <c r="AL572" s="42"/>
      <c r="AM572" s="42"/>
    </row>
    <row r="573" spans="15:39" x14ac:dyDescent="0.25">
      <c r="O573" s="44">
        <f t="shared" si="310"/>
        <v>43.617644162318854</v>
      </c>
      <c r="P573" s="12">
        <f t="shared" si="311"/>
        <v>-5.1019464694297758</v>
      </c>
      <c r="Q573" s="44">
        <f t="shared" si="301"/>
        <v>-292.31999999999726</v>
      </c>
      <c r="R573" s="47">
        <f t="shared" si="302"/>
        <v>16.565069448755267</v>
      </c>
      <c r="S573" s="47">
        <f t="shared" si="303"/>
        <v>22.957193431940688</v>
      </c>
      <c r="T573" s="47">
        <f t="shared" si="304"/>
        <v>28.309614199307376</v>
      </c>
      <c r="U573" s="12">
        <f t="shared" si="312"/>
        <v>-0.94574443193054836</v>
      </c>
      <c r="V573" s="51">
        <f t="shared" si="305"/>
        <v>-0.94574443193054836</v>
      </c>
      <c r="W573" s="47">
        <f t="shared" si="296"/>
        <v>2.1958482216592445</v>
      </c>
      <c r="X573" s="51">
        <f t="shared" si="306"/>
        <v>2.1958482216592445</v>
      </c>
      <c r="Y573" s="51">
        <f t="shared" si="307"/>
        <v>2.1999999999999997</v>
      </c>
      <c r="Z573" s="47">
        <f t="shared" si="297"/>
        <v>-16.565069448755267</v>
      </c>
      <c r="AA573" s="47">
        <f t="shared" si="298"/>
        <v>22.957193431940688</v>
      </c>
      <c r="AB573" s="47">
        <f t="shared" si="308"/>
        <v>28.309614199307376</v>
      </c>
      <c r="AC573" s="51"/>
      <c r="AD573" s="12">
        <f t="shared" si="295"/>
        <v>-2.1958482216592445</v>
      </c>
      <c r="AE573" s="44">
        <f t="shared" si="309"/>
        <v>-125.812835552382</v>
      </c>
      <c r="AF573" s="43">
        <f t="shared" si="316"/>
        <v>3.7621525416226298</v>
      </c>
      <c r="AG573" s="45">
        <f t="shared" si="313"/>
        <v>43309</v>
      </c>
      <c r="AH573" s="42">
        <f t="shared" si="314"/>
        <v>219</v>
      </c>
      <c r="AI573" s="45">
        <f t="shared" si="315"/>
        <v>43309</v>
      </c>
      <c r="AJ573" s="30">
        <f t="shared" si="299"/>
        <v>-16.565069448755267</v>
      </c>
      <c r="AK573" s="30">
        <f t="shared" si="300"/>
        <v>22.957193431940688</v>
      </c>
      <c r="AL573" s="42"/>
      <c r="AM573" s="42"/>
    </row>
    <row r="574" spans="15:39" x14ac:dyDescent="0.25">
      <c r="O574" s="44">
        <f t="shared" si="310"/>
        <v>43.617644162318854</v>
      </c>
      <c r="P574" s="12">
        <f t="shared" si="311"/>
        <v>-5.108229654736955</v>
      </c>
      <c r="Q574" s="44">
        <f t="shared" si="301"/>
        <v>-292.67999999999722</v>
      </c>
      <c r="R574" s="47">
        <f t="shared" si="302"/>
        <v>16.818265369839818</v>
      </c>
      <c r="S574" s="47">
        <f t="shared" si="303"/>
        <v>22.852316247489938</v>
      </c>
      <c r="T574" s="47">
        <f t="shared" si="304"/>
        <v>28.373974129924871</v>
      </c>
      <c r="U574" s="12">
        <f t="shared" si="312"/>
        <v>-0.93634509436025137</v>
      </c>
      <c r="V574" s="51">
        <f t="shared" si="305"/>
        <v>-0.93634509436025137</v>
      </c>
      <c r="W574" s="47">
        <f t="shared" si="296"/>
        <v>2.2052475592295417</v>
      </c>
      <c r="X574" s="51">
        <f t="shared" si="306"/>
        <v>2.2052475592295417</v>
      </c>
      <c r="Y574" s="51">
        <f t="shared" si="307"/>
        <v>2.21</v>
      </c>
      <c r="Z574" s="47">
        <f t="shared" si="297"/>
        <v>-16.818265369839818</v>
      </c>
      <c r="AA574" s="47">
        <f t="shared" si="298"/>
        <v>22.852316247489938</v>
      </c>
      <c r="AB574" s="47">
        <f t="shared" si="308"/>
        <v>28.373974129924871</v>
      </c>
      <c r="AC574" s="51"/>
      <c r="AD574" s="12">
        <f t="shared" si="295"/>
        <v>-2.2052475592295417</v>
      </c>
      <c r="AE574" s="44">
        <f t="shared" si="309"/>
        <v>-126.35137792537877</v>
      </c>
      <c r="AF574" s="43">
        <f t="shared" si="316"/>
        <v>3.771551879192927</v>
      </c>
      <c r="AG574" s="45">
        <f t="shared" si="313"/>
        <v>43310</v>
      </c>
      <c r="AH574" s="42">
        <f t="shared" si="314"/>
        <v>220</v>
      </c>
      <c r="AI574" s="45">
        <f t="shared" si="315"/>
        <v>43310</v>
      </c>
      <c r="AJ574" s="30">
        <f t="shared" si="299"/>
        <v>-16.818265369839818</v>
      </c>
      <c r="AK574" s="30">
        <f t="shared" si="300"/>
        <v>22.852316247489938</v>
      </c>
      <c r="AL574" s="42"/>
      <c r="AM574" s="42"/>
    </row>
    <row r="575" spans="15:39" x14ac:dyDescent="0.25">
      <c r="O575" s="44">
        <f t="shared" si="310"/>
        <v>43.617644162318854</v>
      </c>
      <c r="P575" s="12">
        <f t="shared" si="311"/>
        <v>-5.1145128400441342</v>
      </c>
      <c r="Q575" s="44">
        <f t="shared" si="301"/>
        <v>-293.03999999999718</v>
      </c>
      <c r="R575" s="47">
        <f t="shared" si="302"/>
        <v>17.07079733460505</v>
      </c>
      <c r="S575" s="47">
        <f t="shared" si="303"/>
        <v>22.745850266801348</v>
      </c>
      <c r="T575" s="47">
        <f t="shared" si="304"/>
        <v>28.439160078998569</v>
      </c>
      <c r="U575" s="12">
        <f t="shared" si="312"/>
        <v>-0.92697426239903502</v>
      </c>
      <c r="V575" s="51">
        <f t="shared" si="305"/>
        <v>-0.92697426239903502</v>
      </c>
      <c r="W575" s="47">
        <f t="shared" si="296"/>
        <v>2.2146183911907582</v>
      </c>
      <c r="X575" s="51">
        <f t="shared" si="306"/>
        <v>2.2146183911907582</v>
      </c>
      <c r="Y575" s="51">
        <f t="shared" si="307"/>
        <v>2.2199999999999998</v>
      </c>
      <c r="Z575" s="47">
        <f t="shared" si="297"/>
        <v>-17.070797334605054</v>
      </c>
      <c r="AA575" s="47">
        <f t="shared" si="298"/>
        <v>22.745850266801348</v>
      </c>
      <c r="AB575" s="47">
        <f t="shared" si="308"/>
        <v>28.439160078998569</v>
      </c>
      <c r="AC575" s="51"/>
      <c r="AD575" s="12">
        <f t="shared" si="295"/>
        <v>-2.2146183911907582</v>
      </c>
      <c r="AE575" s="44">
        <f t="shared" si="309"/>
        <v>-126.88828704728279</v>
      </c>
      <c r="AF575" s="43">
        <f t="shared" si="316"/>
        <v>3.7809227111541435</v>
      </c>
      <c r="AG575" s="45">
        <f t="shared" si="313"/>
        <v>43310</v>
      </c>
      <c r="AH575" s="42">
        <f t="shared" si="314"/>
        <v>220</v>
      </c>
      <c r="AI575" s="45">
        <f t="shared" si="315"/>
        <v>43310</v>
      </c>
      <c r="AJ575" s="30">
        <f t="shared" si="299"/>
        <v>-17.070797334605054</v>
      </c>
      <c r="AK575" s="30">
        <f t="shared" si="300"/>
        <v>22.745850266801348</v>
      </c>
      <c r="AL575" s="42"/>
      <c r="AM575" s="42"/>
    </row>
    <row r="576" spans="15:39" x14ac:dyDescent="0.25">
      <c r="O576" s="44">
        <f t="shared" si="310"/>
        <v>43.617644162318854</v>
      </c>
      <c r="P576" s="12">
        <f t="shared" si="311"/>
        <v>-5.1207960253513134</v>
      </c>
      <c r="Q576" s="44">
        <f t="shared" si="301"/>
        <v>-293.39999999999719</v>
      </c>
      <c r="R576" s="47">
        <f t="shared" si="302"/>
        <v>17.3226553735214</v>
      </c>
      <c r="S576" s="47">
        <f t="shared" si="303"/>
        <v>22.637799692969537</v>
      </c>
      <c r="T576" s="47">
        <f t="shared" si="304"/>
        <v>28.505163815154642</v>
      </c>
      <c r="U576" s="12">
        <f t="shared" si="312"/>
        <v>-0.91763209971496429</v>
      </c>
      <c r="V576" s="51">
        <f t="shared" si="305"/>
        <v>-0.91763209971496429</v>
      </c>
      <c r="W576" s="47">
        <f t="shared" si="296"/>
        <v>2.2239605538748286</v>
      </c>
      <c r="X576" s="51">
        <f t="shared" si="306"/>
        <v>2.2239605538748286</v>
      </c>
      <c r="Y576" s="51">
        <f t="shared" si="307"/>
        <v>2.23</v>
      </c>
      <c r="Z576" s="47">
        <f t="shared" si="297"/>
        <v>-17.322655373521403</v>
      </c>
      <c r="AA576" s="47">
        <f t="shared" si="298"/>
        <v>22.637799692969537</v>
      </c>
      <c r="AB576" s="47">
        <f t="shared" si="308"/>
        <v>28.505163815154642</v>
      </c>
      <c r="AC576" s="51"/>
      <c r="AD576" s="12">
        <f t="shared" ref="AD576:AD639" si="317">ATAN(S576/R576)-PI()</f>
        <v>-2.2239605538748286</v>
      </c>
      <c r="AE576" s="44">
        <f t="shared" si="309"/>
        <v>-127.42355354060463</v>
      </c>
      <c r="AF576" s="43">
        <f t="shared" si="316"/>
        <v>3.7902648738382139</v>
      </c>
      <c r="AG576" s="45">
        <f t="shared" si="313"/>
        <v>43311</v>
      </c>
      <c r="AH576" s="42">
        <f t="shared" si="314"/>
        <v>221</v>
      </c>
      <c r="AI576" s="45">
        <f t="shared" si="315"/>
        <v>43311</v>
      </c>
      <c r="AJ576" s="30">
        <f t="shared" si="299"/>
        <v>-17.322655373521403</v>
      </c>
      <c r="AK576" s="30">
        <f t="shared" si="300"/>
        <v>22.637799692969537</v>
      </c>
      <c r="AL576" s="42"/>
      <c r="AM576" s="42"/>
    </row>
    <row r="577" spans="15:39" x14ac:dyDescent="0.25">
      <c r="O577" s="44">
        <f t="shared" si="310"/>
        <v>43.617644162318854</v>
      </c>
      <c r="P577" s="12">
        <f t="shared" si="311"/>
        <v>-5.1270792106584926</v>
      </c>
      <c r="Q577" s="44">
        <f t="shared" si="301"/>
        <v>-293.75999999999715</v>
      </c>
      <c r="R577" s="47">
        <f t="shared" si="302"/>
        <v>17.57382954366474</v>
      </c>
      <c r="S577" s="47">
        <f t="shared" si="303"/>
        <v>22.528168791646166</v>
      </c>
      <c r="T577" s="47">
        <f t="shared" si="304"/>
        <v>28.571977074306286</v>
      </c>
      <c r="U577" s="12">
        <f t="shared" si="312"/>
        <v>-0.90831876078220197</v>
      </c>
      <c r="V577" s="51">
        <f t="shared" si="305"/>
        <v>-0.90831876078220197</v>
      </c>
      <c r="W577" s="47">
        <f t="shared" ref="W577:W640" si="318">U577+$D$8-$I$10+PI()</f>
        <v>2.233273892807591</v>
      </c>
      <c r="X577" s="51">
        <f t="shared" si="306"/>
        <v>2.233273892807591</v>
      </c>
      <c r="Y577" s="51">
        <f t="shared" si="307"/>
        <v>2.2399999999999998</v>
      </c>
      <c r="Z577" s="47">
        <f t="shared" ref="Z577:Z640" si="319">-T577*COS(V577)</f>
        <v>-17.57382954366474</v>
      </c>
      <c r="AA577" s="47">
        <f t="shared" ref="AA577:AA640" si="320">-T577*SIN(V577)</f>
        <v>22.52816879164617</v>
      </c>
      <c r="AB577" s="47">
        <f t="shared" si="308"/>
        <v>28.57197707430629</v>
      </c>
      <c r="AC577" s="51"/>
      <c r="AD577" s="12">
        <f t="shared" si="317"/>
        <v>-2.233273892807591</v>
      </c>
      <c r="AE577" s="44">
        <f t="shared" si="309"/>
        <v>-127.95716855462678</v>
      </c>
      <c r="AF577" s="43">
        <f t="shared" si="316"/>
        <v>3.7995782127709763</v>
      </c>
      <c r="AG577" s="45">
        <f t="shared" si="313"/>
        <v>43311</v>
      </c>
      <c r="AH577" s="42">
        <f t="shared" si="314"/>
        <v>221</v>
      </c>
      <c r="AI577" s="45">
        <f t="shared" si="315"/>
        <v>43311</v>
      </c>
      <c r="AJ577" s="30">
        <f t="shared" si="299"/>
        <v>-17.57382954366474</v>
      </c>
      <c r="AK577" s="30">
        <f t="shared" si="300"/>
        <v>22.52816879164617</v>
      </c>
      <c r="AL577" s="42"/>
      <c r="AM577" s="42"/>
    </row>
    <row r="578" spans="15:39" x14ac:dyDescent="0.25">
      <c r="O578" s="44">
        <f t="shared" si="310"/>
        <v>43.617644162318854</v>
      </c>
      <c r="P578" s="12">
        <f t="shared" si="311"/>
        <v>-5.1333623959656718</v>
      </c>
      <c r="Q578" s="44">
        <f t="shared" si="301"/>
        <v>-294.11999999999711</v>
      </c>
      <c r="R578" s="47">
        <f t="shared" si="302"/>
        <v>17.82430992910891</v>
      </c>
      <c r="S578" s="47">
        <f t="shared" si="303"/>
        <v>22.416961890871477</v>
      </c>
      <c r="T578" s="47">
        <f t="shared" si="304"/>
        <v>28.639591562480682</v>
      </c>
      <c r="U578" s="12">
        <f t="shared" si="312"/>
        <v>-0.89903439099195104</v>
      </c>
      <c r="V578" s="51">
        <f t="shared" si="305"/>
        <v>-0.89903439099195104</v>
      </c>
      <c r="W578" s="47">
        <f t="shared" si="318"/>
        <v>2.242558262597842</v>
      </c>
      <c r="X578" s="51">
        <f t="shared" si="306"/>
        <v>2.242558262597842</v>
      </c>
      <c r="Y578" s="51">
        <f t="shared" si="307"/>
        <v>2.25</v>
      </c>
      <c r="Z578" s="47">
        <f t="shared" si="319"/>
        <v>-17.82430992910891</v>
      </c>
      <c r="AA578" s="47">
        <f t="shared" si="320"/>
        <v>22.416961890871477</v>
      </c>
      <c r="AB578" s="47">
        <f t="shared" si="308"/>
        <v>28.639591562480682</v>
      </c>
      <c r="AC578" s="51"/>
      <c r="AD578" s="12">
        <f t="shared" si="317"/>
        <v>-2.242558262597842</v>
      </c>
      <c r="AE578" s="44">
        <f t="shared" si="309"/>
        <v>-128.48912375904692</v>
      </c>
      <c r="AF578" s="43">
        <f t="shared" si="316"/>
        <v>3.8088625825612272</v>
      </c>
      <c r="AG578" s="45">
        <f t="shared" si="313"/>
        <v>43312</v>
      </c>
      <c r="AH578" s="42">
        <f t="shared" si="314"/>
        <v>222</v>
      </c>
      <c r="AI578" s="45">
        <f t="shared" si="315"/>
        <v>43312</v>
      </c>
      <c r="AJ578" s="30">
        <f t="shared" si="299"/>
        <v>-17.82430992910891</v>
      </c>
      <c r="AK578" s="30">
        <f t="shared" si="300"/>
        <v>22.416961890871477</v>
      </c>
      <c r="AL578" s="42"/>
      <c r="AM578" s="42"/>
    </row>
    <row r="579" spans="15:39" x14ac:dyDescent="0.25">
      <c r="O579" s="44">
        <f t="shared" si="310"/>
        <v>43.617644162318854</v>
      </c>
      <c r="P579" s="12">
        <f t="shared" si="311"/>
        <v>-5.139645581272851</v>
      </c>
      <c r="Q579" s="44">
        <f t="shared" si="301"/>
        <v>-294.47999999999712</v>
      </c>
      <c r="R579" s="47">
        <f t="shared" si="302"/>
        <v>18.074086641317187</v>
      </c>
      <c r="S579" s="47">
        <f t="shared" si="303"/>
        <v>22.30418338090351</v>
      </c>
      <c r="T579" s="47">
        <f t="shared" si="304"/>
        <v>28.707998958597109</v>
      </c>
      <c r="U579" s="12">
        <f t="shared" si="312"/>
        <v>-0.88977912676761539</v>
      </c>
      <c r="V579" s="51">
        <f t="shared" si="305"/>
        <v>-0.88977912676761539</v>
      </c>
      <c r="W579" s="47">
        <f t="shared" si="318"/>
        <v>2.2518135268221777</v>
      </c>
      <c r="X579" s="51">
        <f t="shared" si="306"/>
        <v>2.2518135268221777</v>
      </c>
      <c r="Y579" s="51">
        <f t="shared" si="307"/>
        <v>2.2599999999999998</v>
      </c>
      <c r="Z579" s="47">
        <f t="shared" si="319"/>
        <v>-18.074086641317187</v>
      </c>
      <c r="AA579" s="47">
        <f t="shared" si="320"/>
        <v>22.304183380903506</v>
      </c>
      <c r="AB579" s="47">
        <f t="shared" si="308"/>
        <v>28.707998958597106</v>
      </c>
      <c r="AC579" s="51"/>
      <c r="AD579" s="12">
        <f t="shared" si="317"/>
        <v>-2.2518135268221777</v>
      </c>
      <c r="AE579" s="44">
        <f t="shared" si="309"/>
        <v>-129.01941133737978</v>
      </c>
      <c r="AF579" s="43">
        <f t="shared" si="316"/>
        <v>3.818117846785563</v>
      </c>
      <c r="AG579" s="45">
        <f t="shared" si="313"/>
        <v>43312</v>
      </c>
      <c r="AH579" s="42">
        <f t="shared" si="314"/>
        <v>222</v>
      </c>
      <c r="AI579" s="45">
        <f t="shared" si="315"/>
        <v>43312</v>
      </c>
      <c r="AJ579" s="30">
        <f t="shared" si="299"/>
        <v>-18.074086641317187</v>
      </c>
      <c r="AK579" s="30">
        <f t="shared" si="300"/>
        <v>22.304183380903506</v>
      </c>
      <c r="AL579" s="42"/>
      <c r="AM579" s="42"/>
    </row>
    <row r="580" spans="15:39" x14ac:dyDescent="0.25">
      <c r="O580" s="44">
        <f t="shared" si="310"/>
        <v>43.617644162318854</v>
      </c>
      <c r="P580" s="12">
        <f t="shared" si="311"/>
        <v>-5.1459287665800302</v>
      </c>
      <c r="Q580" s="44">
        <f t="shared" si="301"/>
        <v>-294.83999999999708</v>
      </c>
      <c r="R580" s="47">
        <f t="shared" si="302"/>
        <v>18.323149819532659</v>
      </c>
      <c r="S580" s="47">
        <f t="shared" si="303"/>
        <v>22.189837714044728</v>
      </c>
      <c r="T580" s="47">
        <f t="shared" si="304"/>
        <v>28.777190917194844</v>
      </c>
      <c r="U580" s="12">
        <f t="shared" si="312"/>
        <v>-0.88055309568391393</v>
      </c>
      <c r="V580" s="51">
        <f t="shared" si="305"/>
        <v>-0.88055309568391393</v>
      </c>
      <c r="W580" s="47">
        <f t="shared" si="318"/>
        <v>2.2610395579058791</v>
      </c>
      <c r="X580" s="51">
        <f t="shared" si="306"/>
        <v>2.2610395579058791</v>
      </c>
      <c r="Y580" s="51">
        <f t="shared" si="307"/>
        <v>2.2699999999999996</v>
      </c>
      <c r="Z580" s="47">
        <f t="shared" si="319"/>
        <v>-18.323149819532659</v>
      </c>
      <c r="AA580" s="47">
        <f t="shared" si="320"/>
        <v>22.189837714044724</v>
      </c>
      <c r="AB580" s="47">
        <f t="shared" si="308"/>
        <v>28.777190917194844</v>
      </c>
      <c r="AC580" s="51"/>
      <c r="AD580" s="12">
        <f t="shared" si="317"/>
        <v>-2.2610395579058791</v>
      </c>
      <c r="AE580" s="44">
        <f t="shared" si="309"/>
        <v>-129.54802398013237</v>
      </c>
      <c r="AF580" s="43">
        <f t="shared" si="316"/>
        <v>3.8273438778692643</v>
      </c>
      <c r="AG580" s="45">
        <f t="shared" si="313"/>
        <v>43313</v>
      </c>
      <c r="AH580" s="42">
        <f t="shared" si="314"/>
        <v>223</v>
      </c>
      <c r="AI580" s="45">
        <f t="shared" si="315"/>
        <v>43313</v>
      </c>
      <c r="AJ580" s="30">
        <f t="shared" si="299"/>
        <v>-18.323149819532659</v>
      </c>
      <c r="AK580" s="30">
        <f t="shared" si="300"/>
        <v>22.189837714044724</v>
      </c>
      <c r="AL580" s="42"/>
      <c r="AM580" s="42"/>
    </row>
    <row r="581" spans="15:39" x14ac:dyDescent="0.25">
      <c r="O581" s="44">
        <f t="shared" si="310"/>
        <v>43.617644162318854</v>
      </c>
      <c r="P581" s="12">
        <f t="shared" si="311"/>
        <v>-5.1522119518872094</v>
      </c>
      <c r="Q581" s="44">
        <f t="shared" si="301"/>
        <v>-295.19999999999709</v>
      </c>
      <c r="R581" s="47">
        <f t="shared" si="302"/>
        <v>18.571489631167516</v>
      </c>
      <c r="S581" s="47">
        <f t="shared" si="303"/>
        <v>22.073929404466263</v>
      </c>
      <c r="T581" s="47">
        <f t="shared" si="304"/>
        <v>28.847159071109981</v>
      </c>
      <c r="U581" s="12">
        <f t="shared" si="312"/>
        <v>-0.87135641658969665</v>
      </c>
      <c r="V581" s="51">
        <f t="shared" si="305"/>
        <v>-0.87135641658969665</v>
      </c>
      <c r="W581" s="47">
        <f t="shared" si="318"/>
        <v>2.2702362370000966</v>
      </c>
      <c r="X581" s="51">
        <f t="shared" si="306"/>
        <v>2.2702362370000966</v>
      </c>
      <c r="Y581" s="51">
        <f t="shared" si="307"/>
        <v>2.2799999999999998</v>
      </c>
      <c r="Z581" s="47">
        <f t="shared" si="319"/>
        <v>-18.571489631167516</v>
      </c>
      <c r="AA581" s="47">
        <f t="shared" si="320"/>
        <v>22.073929404466263</v>
      </c>
      <c r="AB581" s="47">
        <f t="shared" si="308"/>
        <v>28.847159071109981</v>
      </c>
      <c r="AC581" s="51"/>
      <c r="AD581" s="12">
        <f t="shared" si="317"/>
        <v>-2.2702362370000966</v>
      </c>
      <c r="AE581" s="44">
        <f t="shared" si="309"/>
        <v>-130.07495487776725</v>
      </c>
      <c r="AF581" s="43">
        <f t="shared" si="316"/>
        <v>3.8365405569634818</v>
      </c>
      <c r="AG581" s="45">
        <f t="shared" si="313"/>
        <v>43313</v>
      </c>
      <c r="AH581" s="42">
        <f t="shared" si="314"/>
        <v>223</v>
      </c>
      <c r="AI581" s="45">
        <f t="shared" si="315"/>
        <v>43313</v>
      </c>
      <c r="AJ581" s="30">
        <f t="shared" si="299"/>
        <v>-18.571489631167516</v>
      </c>
      <c r="AK581" s="30">
        <f t="shared" si="300"/>
        <v>22.073929404466263</v>
      </c>
      <c r="AL581" s="42"/>
      <c r="AM581" s="42"/>
    </row>
    <row r="582" spans="15:39" x14ac:dyDescent="0.25">
      <c r="O582" s="44">
        <f t="shared" si="310"/>
        <v>43.617644162318854</v>
      </c>
      <c r="P582" s="12">
        <f t="shared" si="311"/>
        <v>-5.1584951371943886</v>
      </c>
      <c r="Q582" s="44">
        <f t="shared" si="301"/>
        <v>-295.55999999999705</v>
      </c>
      <c r="R582" s="47">
        <f t="shared" si="302"/>
        <v>18.819096272191214</v>
      </c>
      <c r="S582" s="47">
        <f t="shared" si="303"/>
        <v>21.956463028029724</v>
      </c>
      <c r="T582" s="47">
        <f t="shared" si="304"/>
        <v>28.917895034100209</v>
      </c>
      <c r="U582" s="12">
        <f t="shared" si="312"/>
        <v>-0.86218919973420716</v>
      </c>
      <c r="V582" s="51">
        <f t="shared" si="305"/>
        <v>-0.86218919973420716</v>
      </c>
      <c r="W582" s="47">
        <f t="shared" si="318"/>
        <v>2.2794034538555858</v>
      </c>
      <c r="X582" s="51">
        <f t="shared" si="306"/>
        <v>2.2794034538555858</v>
      </c>
      <c r="Y582" s="51">
        <f t="shared" si="307"/>
        <v>2.2799999999999998</v>
      </c>
      <c r="Z582" s="47">
        <f t="shared" si="319"/>
        <v>-18.819096272191214</v>
      </c>
      <c r="AA582" s="47">
        <f t="shared" si="320"/>
        <v>21.956463028029724</v>
      </c>
      <c r="AB582" s="47">
        <f t="shared" si="308"/>
        <v>28.917895034100209</v>
      </c>
      <c r="AC582" s="51"/>
      <c r="AD582" s="12">
        <f t="shared" si="317"/>
        <v>-2.2794034538555858</v>
      </c>
      <c r="AE582" s="44">
        <f t="shared" si="309"/>
        <v>-130.60019771346796</v>
      </c>
      <c r="AF582" s="43">
        <f t="shared" si="316"/>
        <v>3.8457077738189711</v>
      </c>
      <c r="AG582" s="45">
        <f t="shared" si="313"/>
        <v>43314</v>
      </c>
      <c r="AH582" s="42">
        <f t="shared" si="314"/>
        <v>224</v>
      </c>
      <c r="AI582" s="45">
        <f t="shared" si="315"/>
        <v>43314</v>
      </c>
      <c r="AJ582" s="30">
        <f t="shared" si="299"/>
        <v>-18.819096272191214</v>
      </c>
      <c r="AK582" s="30">
        <f t="shared" si="300"/>
        <v>21.956463028029724</v>
      </c>
      <c r="AL582" s="42"/>
      <c r="AM582" s="42"/>
    </row>
    <row r="583" spans="15:39" x14ac:dyDescent="0.25">
      <c r="O583" s="44">
        <f t="shared" si="310"/>
        <v>43.617644162318854</v>
      </c>
      <c r="P583" s="12">
        <f t="shared" si="311"/>
        <v>-5.1647783225015678</v>
      </c>
      <c r="Q583" s="44">
        <f t="shared" si="301"/>
        <v>-295.919999999997</v>
      </c>
      <c r="R583" s="47">
        <f t="shared" si="302"/>
        <v>19.065959967517543</v>
      </c>
      <c r="S583" s="47">
        <f t="shared" si="303"/>
        <v>21.837443222106501</v>
      </c>
      <c r="T583" s="47">
        <f t="shared" si="304"/>
        <v>28.989390403416671</v>
      </c>
      <c r="U583" s="12">
        <f t="shared" si="312"/>
        <v>-0.85305154689654061</v>
      </c>
      <c r="V583" s="51">
        <f t="shared" si="305"/>
        <v>-0.85305154689654061</v>
      </c>
      <c r="W583" s="47">
        <f t="shared" si="318"/>
        <v>2.2885411066932524</v>
      </c>
      <c r="X583" s="51">
        <f t="shared" si="306"/>
        <v>2.2885411066932524</v>
      </c>
      <c r="Y583" s="51">
        <f t="shared" si="307"/>
        <v>2.2899999999999996</v>
      </c>
      <c r="Z583" s="47">
        <f t="shared" si="319"/>
        <v>-19.065959967517546</v>
      </c>
      <c r="AA583" s="47">
        <f t="shared" si="320"/>
        <v>21.837443222106501</v>
      </c>
      <c r="AB583" s="47">
        <f t="shared" si="308"/>
        <v>28.989390403416675</v>
      </c>
      <c r="AC583" s="51"/>
      <c r="AD583" s="12">
        <f t="shared" si="317"/>
        <v>-2.2885411066932524</v>
      </c>
      <c r="AE583" s="44">
        <f t="shared" si="309"/>
        <v>-131.12374665572199</v>
      </c>
      <c r="AF583" s="43">
        <f t="shared" si="316"/>
        <v>3.8548454266566377</v>
      </c>
      <c r="AG583" s="45">
        <f t="shared" si="313"/>
        <v>43314</v>
      </c>
      <c r="AH583" s="42">
        <f t="shared" si="314"/>
        <v>224</v>
      </c>
      <c r="AI583" s="45">
        <f t="shared" si="315"/>
        <v>43314</v>
      </c>
      <c r="AJ583" s="30">
        <f t="shared" si="299"/>
        <v>-19.065959967517546</v>
      </c>
      <c r="AK583" s="30">
        <f t="shared" si="300"/>
        <v>21.837443222106501</v>
      </c>
      <c r="AL583" s="42"/>
      <c r="AM583" s="42"/>
    </row>
    <row r="584" spans="15:39" x14ac:dyDescent="0.25">
      <c r="O584" s="44">
        <f t="shared" si="310"/>
        <v>43.617644162318854</v>
      </c>
      <c r="P584" s="12">
        <f t="shared" si="311"/>
        <v>-5.171061507808747</v>
      </c>
      <c r="Q584" s="44">
        <f t="shared" si="301"/>
        <v>-296.27999999999702</v>
      </c>
      <c r="R584" s="47">
        <f t="shared" si="302"/>
        <v>19.312070971390504</v>
      </c>
      <c r="S584" s="47">
        <f t="shared" si="303"/>
        <v>21.716874685394743</v>
      </c>
      <c r="T584" s="47">
        <f t="shared" si="304"/>
        <v>29.061636762322298</v>
      </c>
      <c r="U584" s="12">
        <f t="shared" si="312"/>
        <v>-0.84394355151805667</v>
      </c>
      <c r="V584" s="51">
        <f t="shared" si="305"/>
        <v>-0.84394355151805667</v>
      </c>
      <c r="W584" s="47">
        <f t="shared" si="318"/>
        <v>2.2976491020717367</v>
      </c>
      <c r="X584" s="51">
        <f t="shared" si="306"/>
        <v>2.2976491020717367</v>
      </c>
      <c r="Y584" s="51">
        <f t="shared" si="307"/>
        <v>2.2999999999999998</v>
      </c>
      <c r="Z584" s="47">
        <f t="shared" si="319"/>
        <v>-19.312070971390504</v>
      </c>
      <c r="AA584" s="47">
        <f t="shared" si="320"/>
        <v>21.716874685394743</v>
      </c>
      <c r="AB584" s="47">
        <f t="shared" si="308"/>
        <v>29.061636762322298</v>
      </c>
      <c r="AC584" s="51"/>
      <c r="AD584" s="12">
        <f t="shared" si="317"/>
        <v>-2.2976491020717367</v>
      </c>
      <c r="AE584" s="44">
        <f t="shared" si="309"/>
        <v>-131.6455963507338</v>
      </c>
      <c r="AF584" s="43">
        <f t="shared" si="316"/>
        <v>3.8639534220351219</v>
      </c>
      <c r="AG584" s="45">
        <f t="shared" si="313"/>
        <v>43315</v>
      </c>
      <c r="AH584" s="42">
        <f t="shared" si="314"/>
        <v>225</v>
      </c>
      <c r="AI584" s="45">
        <f t="shared" si="315"/>
        <v>43315</v>
      </c>
      <c r="AJ584" s="30">
        <f t="shared" si="299"/>
        <v>-19.312070971390504</v>
      </c>
      <c r="AK584" s="30">
        <f t="shared" si="300"/>
        <v>21.716874685394743</v>
      </c>
      <c r="AL584" s="42"/>
      <c r="AM584" s="42"/>
    </row>
    <row r="585" spans="15:39" x14ac:dyDescent="0.25">
      <c r="O585" s="44">
        <f t="shared" si="310"/>
        <v>43.617644162318854</v>
      </c>
      <c r="P585" s="12">
        <f t="shared" si="311"/>
        <v>-5.1773446931159262</v>
      </c>
      <c r="Q585" s="44">
        <f t="shared" si="301"/>
        <v>-296.63999999999697</v>
      </c>
      <c r="R585" s="47">
        <f t="shared" si="302"/>
        <v>19.557419567769077</v>
      </c>
      <c r="S585" s="47">
        <f t="shared" si="303"/>
        <v>21.594762177733834</v>
      </c>
      <c r="T585" s="47">
        <f t="shared" si="304"/>
        <v>29.134625682555811</v>
      </c>
      <c r="U585" s="12">
        <f t="shared" si="312"/>
        <v>-0.83486529883749838</v>
      </c>
      <c r="V585" s="51">
        <f t="shared" si="305"/>
        <v>-0.83486529883749838</v>
      </c>
      <c r="W585" s="47">
        <f t="shared" si="318"/>
        <v>2.3067273547522946</v>
      </c>
      <c r="X585" s="51">
        <f t="shared" si="306"/>
        <v>2.3067273547522946</v>
      </c>
      <c r="Y585" s="51">
        <f t="shared" si="307"/>
        <v>2.3099999999999996</v>
      </c>
      <c r="Z585" s="47">
        <f t="shared" si="319"/>
        <v>-19.557419567769081</v>
      </c>
      <c r="AA585" s="47">
        <f t="shared" si="320"/>
        <v>21.594762177733834</v>
      </c>
      <c r="AB585" s="47">
        <f t="shared" si="308"/>
        <v>29.134625682555811</v>
      </c>
      <c r="AC585" s="51"/>
      <c r="AD585" s="12">
        <f t="shared" si="317"/>
        <v>-2.3067273547522946</v>
      </c>
      <c r="AE585" s="44">
        <f t="shared" si="309"/>
        <v>-132.16574191468311</v>
      </c>
      <c r="AF585" s="43">
        <f t="shared" si="316"/>
        <v>3.8730316747156799</v>
      </c>
      <c r="AG585" s="45">
        <f t="shared" si="313"/>
        <v>43315</v>
      </c>
      <c r="AH585" s="42">
        <f t="shared" si="314"/>
        <v>225</v>
      </c>
      <c r="AI585" s="45">
        <f t="shared" si="315"/>
        <v>43315</v>
      </c>
      <c r="AJ585" s="30">
        <f t="shared" si="299"/>
        <v>-19.557419567769081</v>
      </c>
      <c r="AK585" s="30">
        <f t="shared" si="300"/>
        <v>21.594762177733834</v>
      </c>
      <c r="AL585" s="42"/>
      <c r="AM585" s="42"/>
    </row>
    <row r="586" spans="15:39" x14ac:dyDescent="0.25">
      <c r="O586" s="44">
        <f t="shared" si="310"/>
        <v>43.617644162318854</v>
      </c>
      <c r="P586" s="12">
        <f t="shared" si="311"/>
        <v>-5.1836278784231054</v>
      </c>
      <c r="Q586" s="44">
        <f t="shared" si="301"/>
        <v>-296.99999999999693</v>
      </c>
      <c r="R586" s="47">
        <f t="shared" si="302"/>
        <v>19.801996070710782</v>
      </c>
      <c r="S586" s="47">
        <f t="shared" si="303"/>
        <v>21.471110519916493</v>
      </c>
      <c r="T586" s="47">
        <f t="shared" si="304"/>
        <v>29.208348726741022</v>
      </c>
      <c r="U586" s="12">
        <f t="shared" si="312"/>
        <v>-0.82581686602858739</v>
      </c>
      <c r="V586" s="51">
        <f t="shared" si="305"/>
        <v>-0.82581686602858739</v>
      </c>
      <c r="W586" s="47">
        <f t="shared" si="318"/>
        <v>2.3157757875612059</v>
      </c>
      <c r="X586" s="51">
        <f t="shared" si="306"/>
        <v>2.3157757875612059</v>
      </c>
      <c r="Y586" s="51">
        <f t="shared" si="307"/>
        <v>2.3199999999999998</v>
      </c>
      <c r="Z586" s="47">
        <f t="shared" si="319"/>
        <v>-19.801996070710782</v>
      </c>
      <c r="AA586" s="47">
        <f t="shared" si="320"/>
        <v>21.471110519916493</v>
      </c>
      <c r="AB586" s="47">
        <f t="shared" si="308"/>
        <v>29.208348726741022</v>
      </c>
      <c r="AC586" s="51"/>
      <c r="AD586" s="12">
        <f t="shared" si="317"/>
        <v>-2.3157757875612059</v>
      </c>
      <c r="AE586" s="44">
        <f t="shared" si="309"/>
        <v>-132.68417892584142</v>
      </c>
      <c r="AF586" s="43">
        <f t="shared" si="316"/>
        <v>3.8820801075245912</v>
      </c>
      <c r="AG586" s="45">
        <f t="shared" si="313"/>
        <v>43316</v>
      </c>
      <c r="AH586" s="42">
        <f t="shared" si="314"/>
        <v>226</v>
      </c>
      <c r="AI586" s="45">
        <f t="shared" si="315"/>
        <v>43316</v>
      </c>
      <c r="AJ586" s="30">
        <f t="shared" si="299"/>
        <v>-19.801996070710782</v>
      </c>
      <c r="AK586" s="30">
        <f t="shared" si="300"/>
        <v>21.471110519916493</v>
      </c>
      <c r="AL586" s="42"/>
      <c r="AM586" s="42"/>
    </row>
    <row r="587" spans="15:39" x14ac:dyDescent="0.25">
      <c r="O587" s="44">
        <f t="shared" si="310"/>
        <v>43.617644162318854</v>
      </c>
      <c r="P587" s="12">
        <f t="shared" si="311"/>
        <v>-5.1899110637302845</v>
      </c>
      <c r="Q587" s="44">
        <f t="shared" si="301"/>
        <v>-297.35999999999694</v>
      </c>
      <c r="R587" s="47">
        <f t="shared" si="302"/>
        <v>20.045790824754064</v>
      </c>
      <c r="S587" s="47">
        <f t="shared" si="303"/>
        <v>21.345924593498431</v>
      </c>
      <c r="T587" s="47">
        <f t="shared" si="304"/>
        <v>29.282797450740858</v>
      </c>
      <c r="U587" s="12">
        <f t="shared" si="312"/>
        <v>-0.81679832233985994</v>
      </c>
      <c r="V587" s="51">
        <f t="shared" si="305"/>
        <v>-0.81679832233985994</v>
      </c>
      <c r="W587" s="47">
        <f t="shared" si="318"/>
        <v>2.3247943312499331</v>
      </c>
      <c r="X587" s="51">
        <f t="shared" si="306"/>
        <v>2.3247943312499331</v>
      </c>
      <c r="Y587" s="51">
        <f t="shared" si="307"/>
        <v>2.3299999999999996</v>
      </c>
      <c r="Z587" s="47">
        <f t="shared" si="319"/>
        <v>-20.045790824754064</v>
      </c>
      <c r="AA587" s="47">
        <f t="shared" si="320"/>
        <v>21.345924593498427</v>
      </c>
      <c r="AB587" s="47">
        <f t="shared" si="308"/>
        <v>29.282797450740858</v>
      </c>
      <c r="AC587" s="51"/>
      <c r="AD587" s="12">
        <f t="shared" si="317"/>
        <v>-2.3247943312499331</v>
      </c>
      <c r="AE587" s="44">
        <f t="shared" si="309"/>
        <v>-133.20090341655984</v>
      </c>
      <c r="AF587" s="43">
        <f t="shared" si="316"/>
        <v>3.8910986512133183</v>
      </c>
      <c r="AG587" s="45">
        <f t="shared" si="313"/>
        <v>43317</v>
      </c>
      <c r="AH587" s="42">
        <f t="shared" si="314"/>
        <v>227</v>
      </c>
      <c r="AI587" s="45">
        <f t="shared" si="315"/>
        <v>43317</v>
      </c>
      <c r="AJ587" s="30">
        <f t="shared" ref="AJ587:AJ650" si="321">Z587</f>
        <v>-20.045790824754064</v>
      </c>
      <c r="AK587" s="30">
        <f t="shared" ref="AK587:AK650" si="322">AA587</f>
        <v>21.345924593498427</v>
      </c>
      <c r="AL587" s="42"/>
      <c r="AM587" s="42"/>
    </row>
    <row r="588" spans="15:39" x14ac:dyDescent="0.25">
      <c r="O588" s="44">
        <f t="shared" si="310"/>
        <v>43.617644162318854</v>
      </c>
      <c r="P588" s="12">
        <f t="shared" si="311"/>
        <v>-5.1961942490374637</v>
      </c>
      <c r="Q588" s="44">
        <f t="shared" ref="Q588:Q651" si="323">P588*180/PI()</f>
        <v>-297.7199999999969</v>
      </c>
      <c r="R588" s="47">
        <f t="shared" ref="R588:R651" si="324">O588*COS(P588)</f>
        <v>20.288794205299478</v>
      </c>
      <c r="S588" s="47">
        <f t="shared" ref="S588:S651" si="325">O588*SIN(P588)+$S$8</f>
        <v>21.219209340605687</v>
      </c>
      <c r="T588" s="47">
        <f t="shared" ref="T588:T651" si="326">SQRT(R588^2+S588^2)</f>
        <v>29.357963405955825</v>
      </c>
      <c r="U588" s="12">
        <f t="shared" si="312"/>
        <v>-0.80780972923651939</v>
      </c>
      <c r="V588" s="51">
        <f t="shared" ref="V588:V651" si="327">U588+$D$8-$I$10</f>
        <v>-0.80780972923651939</v>
      </c>
      <c r="W588" s="47">
        <f t="shared" si="318"/>
        <v>2.3337829243532737</v>
      </c>
      <c r="X588" s="51">
        <f t="shared" ref="X588:X651" si="328">IF(AND(W588&gt;0,W588&lt;=2*PI()),W588,MOD(W588,2*PI()))</f>
        <v>2.3337829243532737</v>
      </c>
      <c r="Y588" s="51">
        <f t="shared" ref="Y588:Y651" si="329">ROUNDUP(X588,2)</f>
        <v>2.34</v>
      </c>
      <c r="Z588" s="47">
        <f t="shared" si="319"/>
        <v>-20.288794205299478</v>
      </c>
      <c r="AA588" s="47">
        <f t="shared" si="320"/>
        <v>21.219209340605691</v>
      </c>
      <c r="AB588" s="47">
        <f t="shared" ref="AB588:AB651" si="330">SQRT(Z588^2+AA588^2)</f>
        <v>29.357963405955829</v>
      </c>
      <c r="AC588" s="51"/>
      <c r="AD588" s="12">
        <f t="shared" si="317"/>
        <v>-2.3337829243532737</v>
      </c>
      <c r="AE588" s="44">
        <f t="shared" ref="AE588:AE651" si="331">AD588*180/PI()</f>
        <v>-133.71591186514166</v>
      </c>
      <c r="AF588" s="43">
        <f t="shared" si="316"/>
        <v>3.900087244316659</v>
      </c>
      <c r="AG588" s="45">
        <f t="shared" si="313"/>
        <v>43317</v>
      </c>
      <c r="AH588" s="42">
        <f t="shared" si="314"/>
        <v>227</v>
      </c>
      <c r="AI588" s="45">
        <f t="shared" si="315"/>
        <v>43317</v>
      </c>
      <c r="AJ588" s="30">
        <f t="shared" si="321"/>
        <v>-20.288794205299478</v>
      </c>
      <c r="AK588" s="30">
        <f t="shared" si="322"/>
        <v>21.219209340605691</v>
      </c>
      <c r="AL588" s="42"/>
      <c r="AM588" s="42"/>
    </row>
    <row r="589" spans="15:39" x14ac:dyDescent="0.25">
      <c r="O589" s="44">
        <f t="shared" ref="O589:O652" si="332">O588</f>
        <v>43.617644162318854</v>
      </c>
      <c r="P589" s="12">
        <f t="shared" ref="P589:P652" si="333">P588-2*PI()/P$8</f>
        <v>-5.2024774343446429</v>
      </c>
      <c r="Q589" s="44">
        <f t="shared" si="323"/>
        <v>-298.07999999999691</v>
      </c>
      <c r="R589" s="47">
        <f t="shared" si="324"/>
        <v>20.530996618989644</v>
      </c>
      <c r="S589" s="47">
        <f t="shared" si="325"/>
        <v>21.090969763739466</v>
      </c>
      <c r="T589" s="47">
        <f t="shared" si="326"/>
        <v>29.433838141566529</v>
      </c>
      <c r="U589" s="12">
        <f t="shared" ref="U589:U652" si="334">-ATAN(S589/R589)</f>
        <v>-0.79885114054408091</v>
      </c>
      <c r="V589" s="51">
        <f t="shared" si="327"/>
        <v>-0.79885114054408091</v>
      </c>
      <c r="W589" s="47">
        <f t="shared" si="318"/>
        <v>2.3427415130457123</v>
      </c>
      <c r="X589" s="51">
        <f t="shared" si="328"/>
        <v>2.3427415130457123</v>
      </c>
      <c r="Y589" s="51">
        <f t="shared" si="329"/>
        <v>2.3499999999999996</v>
      </c>
      <c r="Z589" s="47">
        <f t="shared" si="319"/>
        <v>-20.530996618989644</v>
      </c>
      <c r="AA589" s="47">
        <f t="shared" si="320"/>
        <v>21.090969763739466</v>
      </c>
      <c r="AB589" s="47">
        <f t="shared" si="330"/>
        <v>29.433838141566529</v>
      </c>
      <c r="AC589" s="51"/>
      <c r="AD589" s="12">
        <f t="shared" si="317"/>
        <v>-2.3427415130457123</v>
      </c>
      <c r="AE589" s="44">
        <f t="shared" si="331"/>
        <v>-134.22920118761201</v>
      </c>
      <c r="AF589" s="43">
        <f t="shared" si="316"/>
        <v>3.9090458330090976</v>
      </c>
      <c r="AG589" s="45">
        <f t="shared" ref="AG589:AG652" si="335">$AI$11+AH589-1</f>
        <v>43318</v>
      </c>
      <c r="AH589" s="42">
        <f t="shared" ref="AH589:AH652" si="336">INT(AF589/$AH$7)+1</f>
        <v>228</v>
      </c>
      <c r="AI589" s="45">
        <f t="shared" ref="AI589:AI652" si="337">$AI$11+AH589-1</f>
        <v>43318</v>
      </c>
      <c r="AJ589" s="30">
        <f t="shared" si="321"/>
        <v>-20.530996618989644</v>
      </c>
      <c r="AK589" s="30">
        <f t="shared" si="322"/>
        <v>21.090969763739466</v>
      </c>
      <c r="AL589" s="42"/>
      <c r="AM589" s="42"/>
    </row>
    <row r="590" spans="15:39" x14ac:dyDescent="0.25">
      <c r="O590" s="44">
        <f t="shared" si="332"/>
        <v>43.617644162318854</v>
      </c>
      <c r="P590" s="12">
        <f t="shared" si="333"/>
        <v>-5.2087606196518221</v>
      </c>
      <c r="Q590" s="44">
        <f t="shared" si="323"/>
        <v>-298.43999999999687</v>
      </c>
      <c r="R590" s="47">
        <f t="shared" si="324"/>
        <v>20.772388504087992</v>
      </c>
      <c r="S590" s="47">
        <f t="shared" si="325"/>
        <v>20.961210925578669</v>
      </c>
      <c r="T590" s="47">
        <f t="shared" si="326"/>
        <v>29.510413206720195</v>
      </c>
      <c r="U590" s="12">
        <f t="shared" si="334"/>
        <v>-0.78992260259359759</v>
      </c>
      <c r="V590" s="51">
        <f t="shared" si="327"/>
        <v>-0.78992260259359759</v>
      </c>
      <c r="W590" s="47">
        <f t="shared" si="318"/>
        <v>2.3516700509961956</v>
      </c>
      <c r="X590" s="51">
        <f t="shared" si="328"/>
        <v>2.3516700509961956</v>
      </c>
      <c r="Y590" s="51">
        <f t="shared" si="329"/>
        <v>2.36</v>
      </c>
      <c r="Z590" s="47">
        <f t="shared" si="319"/>
        <v>-20.772388504087996</v>
      </c>
      <c r="AA590" s="47">
        <f t="shared" si="320"/>
        <v>20.961210925578673</v>
      </c>
      <c r="AB590" s="47">
        <f t="shared" si="330"/>
        <v>29.510413206720198</v>
      </c>
      <c r="AC590" s="51"/>
      <c r="AD590" s="12">
        <f t="shared" si="317"/>
        <v>-2.3516700509961956</v>
      </c>
      <c r="AE590" s="44">
        <f t="shared" si="331"/>
        <v>-134.74076872939708</v>
      </c>
      <c r="AF590" s="43">
        <f t="shared" ref="AF590:AF653" si="338">$AD$12-AD590</f>
        <v>3.9179743709595809</v>
      </c>
      <c r="AG590" s="45">
        <f t="shared" si="335"/>
        <v>43318</v>
      </c>
      <c r="AH590" s="42">
        <f t="shared" si="336"/>
        <v>228</v>
      </c>
      <c r="AI590" s="45">
        <f t="shared" si="337"/>
        <v>43318</v>
      </c>
      <c r="AJ590" s="30">
        <f t="shared" si="321"/>
        <v>-20.772388504087996</v>
      </c>
      <c r="AK590" s="30">
        <f t="shared" si="322"/>
        <v>20.961210925578673</v>
      </c>
      <c r="AL590" s="42"/>
      <c r="AM590" s="42"/>
    </row>
    <row r="591" spans="15:39" x14ac:dyDescent="0.25">
      <c r="O591" s="44">
        <f t="shared" si="332"/>
        <v>43.617644162318854</v>
      </c>
      <c r="P591" s="12">
        <f t="shared" si="333"/>
        <v>-5.2150438049590013</v>
      </c>
      <c r="Q591" s="44">
        <f t="shared" si="323"/>
        <v>-298.79999999999683</v>
      </c>
      <c r="R591" s="47">
        <f t="shared" si="324"/>
        <v>21.01296033085622</v>
      </c>
      <c r="S591" s="47">
        <f t="shared" si="325"/>
        <v>20.829937948780064</v>
      </c>
      <c r="T591" s="47">
        <f t="shared" si="326"/>
        <v>29.587680152660919</v>
      </c>
      <c r="U591" s="12">
        <f t="shared" si="334"/>
        <v>-0.78102415436825667</v>
      </c>
      <c r="V591" s="51">
        <f t="shared" si="327"/>
        <v>-0.78102415436825667</v>
      </c>
      <c r="W591" s="47">
        <f t="shared" si="318"/>
        <v>2.3605684992215363</v>
      </c>
      <c r="X591" s="51">
        <f t="shared" si="328"/>
        <v>2.3605684992215363</v>
      </c>
      <c r="Y591" s="51">
        <f t="shared" si="329"/>
        <v>2.3699999999999997</v>
      </c>
      <c r="Z591" s="47">
        <f t="shared" si="319"/>
        <v>-21.01296033085622</v>
      </c>
      <c r="AA591" s="47">
        <f t="shared" si="320"/>
        <v>20.829937948780064</v>
      </c>
      <c r="AB591" s="47">
        <f t="shared" si="330"/>
        <v>29.587680152660919</v>
      </c>
      <c r="AC591" s="51"/>
      <c r="AD591" s="12">
        <f t="shared" si="317"/>
        <v>-2.3605684992215363</v>
      </c>
      <c r="AE591" s="44">
        <f t="shared" si="331"/>
        <v>-135.2506122569248</v>
      </c>
      <c r="AF591" s="43">
        <f t="shared" si="338"/>
        <v>3.9268728191849216</v>
      </c>
      <c r="AG591" s="45">
        <f t="shared" si="335"/>
        <v>43319</v>
      </c>
      <c r="AH591" s="42">
        <f t="shared" si="336"/>
        <v>229</v>
      </c>
      <c r="AI591" s="45">
        <f t="shared" si="337"/>
        <v>43319</v>
      </c>
      <c r="AJ591" s="30">
        <f t="shared" si="321"/>
        <v>-21.01296033085622</v>
      </c>
      <c r="AK591" s="30">
        <f t="shared" si="322"/>
        <v>20.829937948780064</v>
      </c>
      <c r="AL591" s="42"/>
      <c r="AM591" s="42"/>
    </row>
    <row r="592" spans="15:39" x14ac:dyDescent="0.25">
      <c r="O592" s="44">
        <f t="shared" si="332"/>
        <v>43.617644162318854</v>
      </c>
      <c r="P592" s="12">
        <f t="shared" si="333"/>
        <v>-5.2213269902661805</v>
      </c>
      <c r="Q592" s="44">
        <f t="shared" si="323"/>
        <v>-299.15999999999684</v>
      </c>
      <c r="R592" s="47">
        <f t="shared" si="324"/>
        <v>21.25270260193054</v>
      </c>
      <c r="S592" s="47">
        <f t="shared" si="325"/>
        <v>20.697156015775988</v>
      </c>
      <c r="T592" s="47">
        <f t="shared" si="326"/>
        <v>29.665630534803693</v>
      </c>
      <c r="U592" s="12">
        <f t="shared" si="334"/>
        <v>-0.77215582765113933</v>
      </c>
      <c r="V592" s="51">
        <f t="shared" si="327"/>
        <v>-0.77215582765113933</v>
      </c>
      <c r="W592" s="47">
        <f t="shared" si="318"/>
        <v>2.3694368259386538</v>
      </c>
      <c r="X592" s="51">
        <f t="shared" si="328"/>
        <v>2.3694368259386538</v>
      </c>
      <c r="Y592" s="51">
        <f t="shared" si="329"/>
        <v>2.3699999999999997</v>
      </c>
      <c r="Z592" s="47">
        <f t="shared" si="319"/>
        <v>-21.25270260193054</v>
      </c>
      <c r="AA592" s="47">
        <f t="shared" si="320"/>
        <v>20.697156015775988</v>
      </c>
      <c r="AB592" s="47">
        <f t="shared" si="330"/>
        <v>29.665630534803693</v>
      </c>
      <c r="AC592" s="51"/>
      <c r="AD592" s="12">
        <f t="shared" si="317"/>
        <v>-2.3694368259386538</v>
      </c>
      <c r="AE592" s="44">
        <f t="shared" si="331"/>
        <v>-135.75872994915872</v>
      </c>
      <c r="AF592" s="43">
        <f t="shared" si="338"/>
        <v>3.9357411459020391</v>
      </c>
      <c r="AG592" s="45">
        <f t="shared" si="335"/>
        <v>43319</v>
      </c>
      <c r="AH592" s="42">
        <f t="shared" si="336"/>
        <v>229</v>
      </c>
      <c r="AI592" s="45">
        <f t="shared" si="337"/>
        <v>43319</v>
      </c>
      <c r="AJ592" s="30">
        <f t="shared" si="321"/>
        <v>-21.25270260193054</v>
      </c>
      <c r="AK592" s="30">
        <f t="shared" si="322"/>
        <v>20.697156015775988</v>
      </c>
      <c r="AL592" s="42"/>
      <c r="AM592" s="42"/>
    </row>
    <row r="593" spans="15:39" x14ac:dyDescent="0.25">
      <c r="O593" s="44">
        <f t="shared" si="332"/>
        <v>43.617644162318854</v>
      </c>
      <c r="P593" s="12">
        <f t="shared" si="333"/>
        <v>-5.2276101755733597</v>
      </c>
      <c r="Q593" s="44">
        <f t="shared" si="323"/>
        <v>-299.5199999999968</v>
      </c>
      <c r="R593" s="47">
        <f t="shared" si="324"/>
        <v>21.491605852696594</v>
      </c>
      <c r="S593" s="47">
        <f t="shared" si="325"/>
        <v>20.562870368569804</v>
      </c>
      <c r="T593" s="47">
        <f t="shared" si="326"/>
        <v>29.744255914752156</v>
      </c>
      <c r="U593" s="12">
        <f t="shared" si="334"/>
        <v>-0.76331764717395278</v>
      </c>
      <c r="V593" s="51">
        <f t="shared" si="327"/>
        <v>-0.76331764717395278</v>
      </c>
      <c r="W593" s="47">
        <f t="shared" si="318"/>
        <v>2.3782750064158402</v>
      </c>
      <c r="X593" s="51">
        <f t="shared" si="328"/>
        <v>2.3782750064158402</v>
      </c>
      <c r="Y593" s="51">
        <f t="shared" si="329"/>
        <v>2.38</v>
      </c>
      <c r="Z593" s="47">
        <f t="shared" si="319"/>
        <v>-21.491605852696594</v>
      </c>
      <c r="AA593" s="47">
        <f t="shared" si="320"/>
        <v>20.562870368569804</v>
      </c>
      <c r="AB593" s="47">
        <f t="shared" si="330"/>
        <v>29.744255914752156</v>
      </c>
      <c r="AC593" s="51"/>
      <c r="AD593" s="12">
        <f t="shared" si="317"/>
        <v>-2.3782750064158402</v>
      </c>
      <c r="AE593" s="44">
        <f t="shared" si="331"/>
        <v>-136.26512038907643</v>
      </c>
      <c r="AF593" s="43">
        <f t="shared" si="338"/>
        <v>3.9445793263792255</v>
      </c>
      <c r="AG593" s="45">
        <f t="shared" si="335"/>
        <v>43320</v>
      </c>
      <c r="AH593" s="42">
        <f t="shared" si="336"/>
        <v>230</v>
      </c>
      <c r="AI593" s="45">
        <f t="shared" si="337"/>
        <v>43320</v>
      </c>
      <c r="AJ593" s="30">
        <f t="shared" si="321"/>
        <v>-21.491605852696594</v>
      </c>
      <c r="AK593" s="30">
        <f t="shared" si="322"/>
        <v>20.562870368569804</v>
      </c>
      <c r="AL593" s="42"/>
      <c r="AM593" s="42"/>
    </row>
    <row r="594" spans="15:39" x14ac:dyDescent="0.25">
      <c r="O594" s="44">
        <f t="shared" si="332"/>
        <v>43.617644162318854</v>
      </c>
      <c r="P594" s="12">
        <f t="shared" si="333"/>
        <v>-5.2338933608805389</v>
      </c>
      <c r="Q594" s="44">
        <f t="shared" si="323"/>
        <v>-299.87999999999676</v>
      </c>
      <c r="R594" s="47">
        <f t="shared" si="324"/>
        <v>21.729660651663107</v>
      </c>
      <c r="S594" s="47">
        <f t="shared" si="325"/>
        <v>20.427086308528921</v>
      </c>
      <c r="T594" s="47">
        <f t="shared" si="326"/>
        <v>29.823547862260209</v>
      </c>
      <c r="U594" s="12">
        <f t="shared" si="334"/>
        <v>-0.75450963076653921</v>
      </c>
      <c r="V594" s="51">
        <f t="shared" si="327"/>
        <v>-0.75450963076653921</v>
      </c>
      <c r="W594" s="47">
        <f t="shared" si="318"/>
        <v>2.387083022823254</v>
      </c>
      <c r="X594" s="51">
        <f t="shared" si="328"/>
        <v>2.387083022823254</v>
      </c>
      <c r="Y594" s="51">
        <f t="shared" si="329"/>
        <v>2.3899999999999997</v>
      </c>
      <c r="Z594" s="47">
        <f t="shared" si="319"/>
        <v>-21.729660651663103</v>
      </c>
      <c r="AA594" s="47">
        <f t="shared" si="320"/>
        <v>20.427086308528924</v>
      </c>
      <c r="AB594" s="47">
        <f t="shared" si="330"/>
        <v>29.823547862260209</v>
      </c>
      <c r="AC594" s="51"/>
      <c r="AD594" s="12">
        <f t="shared" si="317"/>
        <v>-2.387083022823254</v>
      </c>
      <c r="AE594" s="44">
        <f t="shared" si="331"/>
        <v>-136.76978255510323</v>
      </c>
      <c r="AF594" s="43">
        <f t="shared" si="338"/>
        <v>3.9533873427866393</v>
      </c>
      <c r="AG594" s="45">
        <f t="shared" si="335"/>
        <v>43320</v>
      </c>
      <c r="AH594" s="42">
        <f t="shared" si="336"/>
        <v>230</v>
      </c>
      <c r="AI594" s="45">
        <f t="shared" si="337"/>
        <v>43320</v>
      </c>
      <c r="AJ594" s="30">
        <f t="shared" si="321"/>
        <v>-21.729660651663103</v>
      </c>
      <c r="AK594" s="30">
        <f t="shared" si="322"/>
        <v>20.427086308528924</v>
      </c>
      <c r="AL594" s="42"/>
      <c r="AM594" s="42"/>
    </row>
    <row r="595" spans="15:39" x14ac:dyDescent="0.25">
      <c r="O595" s="44">
        <f t="shared" si="332"/>
        <v>43.617644162318854</v>
      </c>
      <c r="P595" s="12">
        <f t="shared" si="333"/>
        <v>-5.2401765461877181</v>
      </c>
      <c r="Q595" s="44">
        <f t="shared" si="323"/>
        <v>-300.23999999999677</v>
      </c>
      <c r="R595" s="47">
        <f t="shared" si="324"/>
        <v>21.966857600834228</v>
      </c>
      <c r="S595" s="47">
        <f t="shared" si="325"/>
        <v>20.28980919617554</v>
      </c>
      <c r="T595" s="47">
        <f t="shared" si="326"/>
        <v>29.903497957137688</v>
      </c>
      <c r="U595" s="12">
        <f t="shared" si="334"/>
        <v>-0.74573178950697849</v>
      </c>
      <c r="V595" s="51">
        <f t="shared" si="327"/>
        <v>-0.74573178950697849</v>
      </c>
      <c r="W595" s="47">
        <f t="shared" si="318"/>
        <v>2.3958608640828145</v>
      </c>
      <c r="X595" s="51">
        <f t="shared" si="328"/>
        <v>2.3958608640828145</v>
      </c>
      <c r="Y595" s="51">
        <f t="shared" si="329"/>
        <v>2.4</v>
      </c>
      <c r="Z595" s="47">
        <f t="shared" si="319"/>
        <v>-21.966857600834224</v>
      </c>
      <c r="AA595" s="47">
        <f t="shared" si="320"/>
        <v>20.28980919617554</v>
      </c>
      <c r="AB595" s="47">
        <f t="shared" si="330"/>
        <v>29.903497957137688</v>
      </c>
      <c r="AC595" s="51"/>
      <c r="AD595" s="12">
        <f t="shared" si="317"/>
        <v>-2.3958608640828145</v>
      </c>
      <c r="AE595" s="44">
        <f t="shared" si="331"/>
        <v>-137.27271581251185</v>
      </c>
      <c r="AF595" s="43">
        <f t="shared" si="338"/>
        <v>3.9621651840461998</v>
      </c>
      <c r="AG595" s="45">
        <f t="shared" si="335"/>
        <v>43321</v>
      </c>
      <c r="AH595" s="42">
        <f t="shared" si="336"/>
        <v>231</v>
      </c>
      <c r="AI595" s="45">
        <f t="shared" si="337"/>
        <v>43321</v>
      </c>
      <c r="AJ595" s="30">
        <f t="shared" si="321"/>
        <v>-21.966857600834224</v>
      </c>
      <c r="AK595" s="30">
        <f t="shared" si="322"/>
        <v>20.28980919617554</v>
      </c>
      <c r="AL595" s="42"/>
      <c r="AM595" s="42"/>
    </row>
    <row r="596" spans="15:39" x14ac:dyDescent="0.25">
      <c r="O596" s="44">
        <f t="shared" si="332"/>
        <v>43.617644162318854</v>
      </c>
      <c r="P596" s="12">
        <f t="shared" si="333"/>
        <v>-5.2464597314948973</v>
      </c>
      <c r="Q596" s="44">
        <f t="shared" si="323"/>
        <v>-300.59999999999673</v>
      </c>
      <c r="R596" s="47">
        <f t="shared" si="324"/>
        <v>22.203187336080553</v>
      </c>
      <c r="S596" s="47">
        <f t="shared" si="325"/>
        <v>20.151044450974993</v>
      </c>
      <c r="T596" s="47">
        <f t="shared" si="326"/>
        <v>29.984097791100165</v>
      </c>
      <c r="U596" s="12">
        <f t="shared" si="334"/>
        <v>-0.73698412787210688</v>
      </c>
      <c r="V596" s="51">
        <f t="shared" si="327"/>
        <v>-0.73698412787210688</v>
      </c>
      <c r="W596" s="47">
        <f t="shared" si="318"/>
        <v>2.4046085257176864</v>
      </c>
      <c r="X596" s="51">
        <f t="shared" si="328"/>
        <v>2.4046085257176864</v>
      </c>
      <c r="Y596" s="51">
        <f t="shared" si="329"/>
        <v>2.4099999999999997</v>
      </c>
      <c r="Z596" s="47">
        <f t="shared" si="319"/>
        <v>-22.203187336080553</v>
      </c>
      <c r="AA596" s="47">
        <f t="shared" si="320"/>
        <v>20.15104445097499</v>
      </c>
      <c r="AB596" s="47">
        <f t="shared" si="330"/>
        <v>29.984097791100165</v>
      </c>
      <c r="AC596" s="51"/>
      <c r="AD596" s="12">
        <f t="shared" si="317"/>
        <v>-2.4046085257176864</v>
      </c>
      <c r="AE596" s="44">
        <f t="shared" si="331"/>
        <v>-137.7739199047985</v>
      </c>
      <c r="AF596" s="43">
        <f t="shared" si="338"/>
        <v>3.9709128456810716</v>
      </c>
      <c r="AG596" s="45">
        <f t="shared" si="335"/>
        <v>43321</v>
      </c>
      <c r="AH596" s="42">
        <f t="shared" si="336"/>
        <v>231</v>
      </c>
      <c r="AI596" s="45">
        <f t="shared" si="337"/>
        <v>43321</v>
      </c>
      <c r="AJ596" s="30">
        <f t="shared" si="321"/>
        <v>-22.203187336080553</v>
      </c>
      <c r="AK596" s="30">
        <f t="shared" si="322"/>
        <v>20.15104445097499</v>
      </c>
      <c r="AL596" s="42"/>
      <c r="AM596" s="42"/>
    </row>
    <row r="597" spans="15:39" x14ac:dyDescent="0.25">
      <c r="O597" s="44">
        <f t="shared" si="332"/>
        <v>43.617644162318854</v>
      </c>
      <c r="P597" s="12">
        <f t="shared" si="333"/>
        <v>-5.2527429168020765</v>
      </c>
      <c r="Q597" s="44">
        <f t="shared" si="323"/>
        <v>-300.95999999999674</v>
      </c>
      <c r="R597" s="47">
        <f t="shared" si="324"/>
        <v>22.438640527508795</v>
      </c>
      <c r="S597" s="47">
        <f t="shared" si="325"/>
        <v>20.010797551121819</v>
      </c>
      <c r="T597" s="47">
        <f t="shared" si="326"/>
        <v>30.065338969563324</v>
      </c>
      <c r="U597" s="12">
        <f t="shared" si="334"/>
        <v>-0.72826664388827989</v>
      </c>
      <c r="V597" s="51">
        <f t="shared" si="327"/>
        <v>-0.72826664388827989</v>
      </c>
      <c r="W597" s="47">
        <f t="shared" si="318"/>
        <v>2.413326009701513</v>
      </c>
      <c r="X597" s="51">
        <f t="shared" si="328"/>
        <v>2.413326009701513</v>
      </c>
      <c r="Y597" s="51">
        <f t="shared" si="329"/>
        <v>2.42</v>
      </c>
      <c r="Z597" s="47">
        <f t="shared" si="319"/>
        <v>-22.438640527508792</v>
      </c>
      <c r="AA597" s="47">
        <f t="shared" si="320"/>
        <v>20.010797551121819</v>
      </c>
      <c r="AB597" s="47">
        <f t="shared" si="330"/>
        <v>30.065338969563324</v>
      </c>
      <c r="AC597" s="51"/>
      <c r="AD597" s="12">
        <f t="shared" si="317"/>
        <v>-2.413326009701513</v>
      </c>
      <c r="AE597" s="44">
        <f t="shared" si="331"/>
        <v>-138.27339494504466</v>
      </c>
      <c r="AF597" s="43">
        <f t="shared" si="338"/>
        <v>3.9796303296648983</v>
      </c>
      <c r="AG597" s="45">
        <f t="shared" si="335"/>
        <v>43322</v>
      </c>
      <c r="AH597" s="42">
        <f t="shared" si="336"/>
        <v>232</v>
      </c>
      <c r="AI597" s="45">
        <f t="shared" si="337"/>
        <v>43322</v>
      </c>
      <c r="AJ597" s="30">
        <f t="shared" si="321"/>
        <v>-22.438640527508792</v>
      </c>
      <c r="AK597" s="30">
        <f t="shared" si="322"/>
        <v>20.010797551121819</v>
      </c>
      <c r="AL597" s="42"/>
      <c r="AM597" s="42"/>
    </row>
    <row r="598" spans="15:39" x14ac:dyDescent="0.25">
      <c r="O598" s="44">
        <f t="shared" si="332"/>
        <v>43.617644162318854</v>
      </c>
      <c r="P598" s="12">
        <f t="shared" si="333"/>
        <v>-5.2590261021092557</v>
      </c>
      <c r="Q598" s="44">
        <f t="shared" si="323"/>
        <v>-301.3199999999967</v>
      </c>
      <c r="R598" s="47">
        <f t="shared" si="324"/>
        <v>22.673207879830123</v>
      </c>
      <c r="S598" s="47">
        <f t="shared" si="325"/>
        <v>19.869074033323486</v>
      </c>
      <c r="T598" s="47">
        <f t="shared" si="326"/>
        <v>30.147213113382147</v>
      </c>
      <c r="U598" s="12">
        <f t="shared" si="334"/>
        <v>-0.71957932928221369</v>
      </c>
      <c r="V598" s="51">
        <f t="shared" si="327"/>
        <v>-0.71957932928221369</v>
      </c>
      <c r="W598" s="47">
        <f t="shared" si="318"/>
        <v>2.4220133243075797</v>
      </c>
      <c r="X598" s="51">
        <f t="shared" si="328"/>
        <v>2.4220133243075797</v>
      </c>
      <c r="Y598" s="51">
        <f t="shared" si="329"/>
        <v>2.4299999999999997</v>
      </c>
      <c r="Z598" s="47">
        <f t="shared" si="319"/>
        <v>-22.673207879830123</v>
      </c>
      <c r="AA598" s="47">
        <f t="shared" si="320"/>
        <v>19.869074033323489</v>
      </c>
      <c r="AB598" s="47">
        <f t="shared" si="330"/>
        <v>30.147213113382147</v>
      </c>
      <c r="AC598" s="51"/>
      <c r="AD598" s="12">
        <f t="shared" si="317"/>
        <v>-2.4220133243075797</v>
      </c>
      <c r="AE598" s="44">
        <f t="shared" si="331"/>
        <v>-138.77114140727463</v>
      </c>
      <c r="AF598" s="43">
        <f t="shared" si="338"/>
        <v>3.9883176442709649</v>
      </c>
      <c r="AG598" s="45">
        <f t="shared" si="335"/>
        <v>43322</v>
      </c>
      <c r="AH598" s="42">
        <f t="shared" si="336"/>
        <v>232</v>
      </c>
      <c r="AI598" s="45">
        <f t="shared" si="337"/>
        <v>43322</v>
      </c>
      <c r="AJ598" s="30">
        <f t="shared" si="321"/>
        <v>-22.673207879830123</v>
      </c>
      <c r="AK598" s="30">
        <f t="shared" si="322"/>
        <v>19.869074033323489</v>
      </c>
      <c r="AL598" s="42"/>
      <c r="AM598" s="42"/>
    </row>
    <row r="599" spans="15:39" x14ac:dyDescent="0.25">
      <c r="O599" s="44">
        <f t="shared" si="332"/>
        <v>43.617644162318854</v>
      </c>
      <c r="P599" s="12">
        <f t="shared" si="333"/>
        <v>-5.2653092874164349</v>
      </c>
      <c r="Q599" s="44">
        <f t="shared" si="323"/>
        <v>-301.67999999999665</v>
      </c>
      <c r="R599" s="47">
        <f t="shared" si="324"/>
        <v>22.9068801327271</v>
      </c>
      <c r="S599" s="47">
        <f t="shared" si="325"/>
        <v>19.725879492581797</v>
      </c>
      <c r="T599" s="47">
        <f t="shared" si="326"/>
        <v>30.229711860535268</v>
      </c>
      <c r="U599" s="12">
        <f t="shared" si="334"/>
        <v>-0.71092216963174781</v>
      </c>
      <c r="V599" s="51">
        <f t="shared" si="327"/>
        <v>-0.71092216963174781</v>
      </c>
      <c r="W599" s="47">
        <f t="shared" si="318"/>
        <v>2.4306704839580453</v>
      </c>
      <c r="X599" s="51">
        <f t="shared" si="328"/>
        <v>2.4306704839580453</v>
      </c>
      <c r="Y599" s="51">
        <f t="shared" si="329"/>
        <v>2.44</v>
      </c>
      <c r="Z599" s="47">
        <f t="shared" si="319"/>
        <v>-22.9068801327271</v>
      </c>
      <c r="AA599" s="47">
        <f t="shared" si="320"/>
        <v>19.725879492581797</v>
      </c>
      <c r="AB599" s="47">
        <f t="shared" si="330"/>
        <v>30.229711860535268</v>
      </c>
      <c r="AC599" s="51"/>
      <c r="AD599" s="12">
        <f t="shared" si="317"/>
        <v>-2.4306704839580453</v>
      </c>
      <c r="AE599" s="44">
        <f t="shared" si="331"/>
        <v>-139.26716011781727</v>
      </c>
      <c r="AF599" s="43">
        <f t="shared" si="338"/>
        <v>3.9969748039214306</v>
      </c>
      <c r="AG599" s="45">
        <f t="shared" si="335"/>
        <v>43323</v>
      </c>
      <c r="AH599" s="42">
        <f t="shared" si="336"/>
        <v>233</v>
      </c>
      <c r="AI599" s="45">
        <f t="shared" si="337"/>
        <v>43323</v>
      </c>
      <c r="AJ599" s="30">
        <f t="shared" si="321"/>
        <v>-22.9068801327271</v>
      </c>
      <c r="AK599" s="30">
        <f t="shared" si="322"/>
        <v>19.725879492581797</v>
      </c>
      <c r="AL599" s="42"/>
      <c r="AM599" s="42"/>
    </row>
    <row r="600" spans="15:39" x14ac:dyDescent="0.25">
      <c r="O600" s="44">
        <f t="shared" si="332"/>
        <v>43.617644162318854</v>
      </c>
      <c r="P600" s="12">
        <f t="shared" si="333"/>
        <v>-5.2715924727236141</v>
      </c>
      <c r="Q600" s="44">
        <f t="shared" si="323"/>
        <v>-302.03999999999667</v>
      </c>
      <c r="R600" s="47">
        <f t="shared" si="324"/>
        <v>23.139648061219301</v>
      </c>
      <c r="S600" s="47">
        <f t="shared" si="325"/>
        <v>19.58121958197205</v>
      </c>
      <c r="T600" s="47">
        <f t="shared" si="326"/>
        <v>30.312826867755106</v>
      </c>
      <c r="U600" s="12">
        <f t="shared" si="334"/>
        <v>-0.70229514451637676</v>
      </c>
      <c r="V600" s="51">
        <f t="shared" si="327"/>
        <v>-0.70229514451637676</v>
      </c>
      <c r="W600" s="47">
        <f t="shared" si="318"/>
        <v>2.4392975090734161</v>
      </c>
      <c r="X600" s="51">
        <f t="shared" si="328"/>
        <v>2.4392975090734161</v>
      </c>
      <c r="Y600" s="51">
        <f t="shared" si="329"/>
        <v>2.44</v>
      </c>
      <c r="Z600" s="47">
        <f t="shared" si="319"/>
        <v>-23.139648061219301</v>
      </c>
      <c r="AA600" s="47">
        <f t="shared" si="320"/>
        <v>19.58121958197205</v>
      </c>
      <c r="AB600" s="47">
        <f t="shared" si="330"/>
        <v>30.312826867755106</v>
      </c>
      <c r="AC600" s="51"/>
      <c r="AD600" s="12">
        <f t="shared" si="317"/>
        <v>-2.4392975090734161</v>
      </c>
      <c r="AE600" s="44">
        <f t="shared" si="331"/>
        <v>-139.76145224668139</v>
      </c>
      <c r="AF600" s="43">
        <f t="shared" si="338"/>
        <v>4.0056018290368014</v>
      </c>
      <c r="AG600" s="45">
        <f t="shared" si="335"/>
        <v>43323</v>
      </c>
      <c r="AH600" s="42">
        <f t="shared" si="336"/>
        <v>233</v>
      </c>
      <c r="AI600" s="45">
        <f t="shared" si="337"/>
        <v>43323</v>
      </c>
      <c r="AJ600" s="30">
        <f t="shared" si="321"/>
        <v>-23.139648061219301</v>
      </c>
      <c r="AK600" s="30">
        <f t="shared" si="322"/>
        <v>19.58121958197205</v>
      </c>
      <c r="AL600" s="42"/>
      <c r="AM600" s="42"/>
    </row>
    <row r="601" spans="15:39" x14ac:dyDescent="0.25">
      <c r="O601" s="44">
        <f t="shared" si="332"/>
        <v>43.617644162318854</v>
      </c>
      <c r="P601" s="12">
        <f t="shared" si="333"/>
        <v>-5.2778756580307933</v>
      </c>
      <c r="Q601" s="44">
        <f t="shared" si="323"/>
        <v>-302.39999999999662</v>
      </c>
      <c r="R601" s="47">
        <f t="shared" si="324"/>
        <v>23.371502476027466</v>
      </c>
      <c r="S601" s="47">
        <f t="shared" si="325"/>
        <v>19.435100012419802</v>
      </c>
      <c r="T601" s="47">
        <f t="shared" si="326"/>
        <v>30.396549812103974</v>
      </c>
      <c r="U601" s="12">
        <f t="shared" si="334"/>
        <v>-0.69369822766740252</v>
      </c>
      <c r="V601" s="51">
        <f t="shared" si="327"/>
        <v>-0.69369822766740252</v>
      </c>
      <c r="W601" s="47">
        <f t="shared" si="318"/>
        <v>2.4478944259223905</v>
      </c>
      <c r="X601" s="51">
        <f t="shared" si="328"/>
        <v>2.4478944259223905</v>
      </c>
      <c r="Y601" s="51">
        <f t="shared" si="329"/>
        <v>2.4499999999999997</v>
      </c>
      <c r="Z601" s="47">
        <f t="shared" si="319"/>
        <v>-23.371502476027466</v>
      </c>
      <c r="AA601" s="47">
        <f t="shared" si="320"/>
        <v>19.435100012419802</v>
      </c>
      <c r="AB601" s="47">
        <f t="shared" si="330"/>
        <v>30.396549812103974</v>
      </c>
      <c r="AC601" s="51"/>
      <c r="AD601" s="12">
        <f t="shared" si="317"/>
        <v>-2.4478944259223905</v>
      </c>
      <c r="AE601" s="44">
        <f t="shared" si="331"/>
        <v>-140.25401929895253</v>
      </c>
      <c r="AF601" s="43">
        <f t="shared" si="338"/>
        <v>4.0141987458857757</v>
      </c>
      <c r="AG601" s="45">
        <f t="shared" si="335"/>
        <v>43324</v>
      </c>
      <c r="AH601" s="42">
        <f t="shared" si="336"/>
        <v>234</v>
      </c>
      <c r="AI601" s="45">
        <f t="shared" si="337"/>
        <v>43324</v>
      </c>
      <c r="AJ601" s="30">
        <f t="shared" si="321"/>
        <v>-23.371502476027466</v>
      </c>
      <c r="AK601" s="30">
        <f t="shared" si="322"/>
        <v>19.435100012419802</v>
      </c>
      <c r="AL601" s="42"/>
      <c r="AM601" s="42"/>
    </row>
    <row r="602" spans="15:39" x14ac:dyDescent="0.25">
      <c r="O602" s="44">
        <f t="shared" si="332"/>
        <v>43.617644162318854</v>
      </c>
      <c r="P602" s="12">
        <f t="shared" si="333"/>
        <v>-5.2841588433379725</v>
      </c>
      <c r="Q602" s="44">
        <f t="shared" si="323"/>
        <v>-302.75999999999658</v>
      </c>
      <c r="R602" s="47">
        <f t="shared" si="324"/>
        <v>23.602434223936303</v>
      </c>
      <c r="S602" s="47">
        <f t="shared" si="325"/>
        <v>19.28752655247547</v>
      </c>
      <c r="T602" s="47">
        <f t="shared" si="326"/>
        <v>30.480872392497002</v>
      </c>
      <c r="U602" s="12">
        <f t="shared" si="334"/>
        <v>-0.6851313871175756</v>
      </c>
      <c r="V602" s="51">
        <f t="shared" si="327"/>
        <v>-0.6851313871175756</v>
      </c>
      <c r="W602" s="47">
        <f t="shared" si="318"/>
        <v>2.4564612664722176</v>
      </c>
      <c r="X602" s="51">
        <f t="shared" si="328"/>
        <v>2.4564612664722176</v>
      </c>
      <c r="Y602" s="51">
        <f t="shared" si="329"/>
        <v>2.46</v>
      </c>
      <c r="Z602" s="47">
        <f t="shared" si="319"/>
        <v>-23.602434223936303</v>
      </c>
      <c r="AA602" s="47">
        <f t="shared" si="320"/>
        <v>19.28752655247547</v>
      </c>
      <c r="AB602" s="47">
        <f t="shared" si="330"/>
        <v>30.480872392497002</v>
      </c>
      <c r="AC602" s="51"/>
      <c r="AD602" s="12">
        <f t="shared" si="317"/>
        <v>-2.4564612664722176</v>
      </c>
      <c r="AE602" s="44">
        <f t="shared" si="331"/>
        <v>-140.74486310621916</v>
      </c>
      <c r="AF602" s="43">
        <f t="shared" si="338"/>
        <v>4.0227655864356029</v>
      </c>
      <c r="AG602" s="45">
        <f t="shared" si="335"/>
        <v>43324</v>
      </c>
      <c r="AH602" s="42">
        <f t="shared" si="336"/>
        <v>234</v>
      </c>
      <c r="AI602" s="45">
        <f t="shared" si="337"/>
        <v>43324</v>
      </c>
      <c r="AJ602" s="30">
        <f t="shared" si="321"/>
        <v>-23.602434223936303</v>
      </c>
      <c r="AK602" s="30">
        <f t="shared" si="322"/>
        <v>19.28752655247547</v>
      </c>
      <c r="AL602" s="42"/>
      <c r="AM602" s="42"/>
    </row>
    <row r="603" spans="15:39" x14ac:dyDescent="0.25">
      <c r="O603" s="44">
        <f t="shared" si="332"/>
        <v>43.617644162318854</v>
      </c>
      <c r="P603" s="12">
        <f t="shared" si="333"/>
        <v>-5.2904420286451517</v>
      </c>
      <c r="Q603" s="44">
        <f t="shared" si="323"/>
        <v>-303.11999999999659</v>
      </c>
      <c r="R603" s="47">
        <f t="shared" si="324"/>
        <v>23.832434188155819</v>
      </c>
      <c r="S603" s="47">
        <f t="shared" si="325"/>
        <v>19.13850502808657</v>
      </c>
      <c r="T603" s="47">
        <f t="shared" si="326"/>
        <v>30.565786331172198</v>
      </c>
      <c r="U603" s="12">
        <f t="shared" si="334"/>
        <v>-0.67659458535008499</v>
      </c>
      <c r="V603" s="51">
        <f t="shared" si="327"/>
        <v>-0.67659458535008499</v>
      </c>
      <c r="W603" s="47">
        <f t="shared" si="318"/>
        <v>2.4649980682397081</v>
      </c>
      <c r="X603" s="51">
        <f t="shared" si="328"/>
        <v>2.4649980682397081</v>
      </c>
      <c r="Y603" s="51">
        <f t="shared" si="329"/>
        <v>2.4699999999999998</v>
      </c>
      <c r="Z603" s="47">
        <f t="shared" si="319"/>
        <v>-23.832434188155819</v>
      </c>
      <c r="AA603" s="47">
        <f t="shared" si="320"/>
        <v>19.13850502808657</v>
      </c>
      <c r="AB603" s="47">
        <f t="shared" si="330"/>
        <v>30.565786331172198</v>
      </c>
      <c r="AC603" s="51"/>
      <c r="AD603" s="12">
        <f t="shared" si="317"/>
        <v>-2.4649980682397081</v>
      </c>
      <c r="AE603" s="44">
        <f t="shared" si="331"/>
        <v>-141.23398581803619</v>
      </c>
      <c r="AF603" s="43">
        <f t="shared" si="338"/>
        <v>4.0313023882030929</v>
      </c>
      <c r="AG603" s="45">
        <f t="shared" si="335"/>
        <v>43325</v>
      </c>
      <c r="AH603" s="42">
        <f t="shared" si="336"/>
        <v>235</v>
      </c>
      <c r="AI603" s="45">
        <f t="shared" si="337"/>
        <v>43325</v>
      </c>
      <c r="AJ603" s="30">
        <f t="shared" si="321"/>
        <v>-23.832434188155819</v>
      </c>
      <c r="AK603" s="30">
        <f t="shared" si="322"/>
        <v>19.13850502808657</v>
      </c>
      <c r="AL603" s="42"/>
      <c r="AM603" s="42"/>
    </row>
    <row r="604" spans="15:39" x14ac:dyDescent="0.25">
      <c r="O604" s="44">
        <f t="shared" si="332"/>
        <v>43.617644162318854</v>
      </c>
      <c r="P604" s="12">
        <f t="shared" si="333"/>
        <v>-5.2967252139523309</v>
      </c>
      <c r="Q604" s="44">
        <f t="shared" si="323"/>
        <v>-303.47999999999655</v>
      </c>
      <c r="R604" s="47">
        <f t="shared" si="324"/>
        <v>24.061493288681252</v>
      </c>
      <c r="S604" s="47">
        <f t="shared" si="325"/>
        <v>18.9880413223677</v>
      </c>
      <c r="T604" s="47">
        <f t="shared" si="326"/>
        <v>30.651283375108392</v>
      </c>
      <c r="U604" s="12">
        <f t="shared" si="334"/>
        <v>-0.66808777944677478</v>
      </c>
      <c r="V604" s="51">
        <f t="shared" si="327"/>
        <v>-0.66808777944677478</v>
      </c>
      <c r="W604" s="47">
        <f t="shared" si="318"/>
        <v>2.4735048741430186</v>
      </c>
      <c r="X604" s="51">
        <f t="shared" si="328"/>
        <v>2.4735048741430186</v>
      </c>
      <c r="Y604" s="51">
        <f t="shared" si="329"/>
        <v>2.48</v>
      </c>
      <c r="Z604" s="47">
        <f t="shared" si="319"/>
        <v>-24.061493288681248</v>
      </c>
      <c r="AA604" s="47">
        <f t="shared" si="320"/>
        <v>18.9880413223677</v>
      </c>
      <c r="AB604" s="47">
        <f t="shared" si="330"/>
        <v>30.651283375108388</v>
      </c>
      <c r="AC604" s="51"/>
      <c r="AD604" s="12">
        <f t="shared" si="317"/>
        <v>-2.4735048741430186</v>
      </c>
      <c r="AE604" s="44">
        <f t="shared" si="331"/>
        <v>-141.72138989343284</v>
      </c>
      <c r="AF604" s="43">
        <f t="shared" si="338"/>
        <v>4.0398091941064038</v>
      </c>
      <c r="AG604" s="45">
        <f t="shared" si="335"/>
        <v>43325</v>
      </c>
      <c r="AH604" s="42">
        <f t="shared" si="336"/>
        <v>235</v>
      </c>
      <c r="AI604" s="45">
        <f t="shared" si="337"/>
        <v>43325</v>
      </c>
      <c r="AJ604" s="30">
        <f t="shared" si="321"/>
        <v>-24.061493288681248</v>
      </c>
      <c r="AK604" s="30">
        <f t="shared" si="322"/>
        <v>18.9880413223677</v>
      </c>
      <c r="AL604" s="42"/>
      <c r="AM604" s="42"/>
    </row>
    <row r="605" spans="15:39" x14ac:dyDescent="0.25">
      <c r="O605" s="44">
        <f t="shared" si="332"/>
        <v>43.617644162318854</v>
      </c>
      <c r="P605" s="12">
        <f t="shared" si="333"/>
        <v>-5.3030083992595101</v>
      </c>
      <c r="Q605" s="44">
        <f t="shared" si="323"/>
        <v>-303.83999999999651</v>
      </c>
      <c r="R605" s="47">
        <f t="shared" si="324"/>
        <v>24.289602482651521</v>
      </c>
      <c r="S605" s="47">
        <f t="shared" si="325"/>
        <v>18.836141375368349</v>
      </c>
      <c r="T605" s="47">
        <f t="shared" si="326"/>
        <v>30.737355297391712</v>
      </c>
      <c r="U605" s="12">
        <f t="shared" si="334"/>
        <v>-0.65961092123546938</v>
      </c>
      <c r="V605" s="51">
        <f t="shared" si="327"/>
        <v>-0.65961092123546938</v>
      </c>
      <c r="W605" s="47">
        <f t="shared" si="318"/>
        <v>2.4819817323543236</v>
      </c>
      <c r="X605" s="51">
        <f t="shared" si="328"/>
        <v>2.4819817323543236</v>
      </c>
      <c r="Y605" s="51">
        <f t="shared" si="329"/>
        <v>2.4899999999999998</v>
      </c>
      <c r="Z605" s="47">
        <f t="shared" si="319"/>
        <v>-24.289602482651517</v>
      </c>
      <c r="AA605" s="47">
        <f t="shared" si="320"/>
        <v>18.836141375368349</v>
      </c>
      <c r="AB605" s="47">
        <f t="shared" si="330"/>
        <v>30.737355297391709</v>
      </c>
      <c r="AC605" s="51"/>
      <c r="AD605" s="12">
        <f t="shared" si="317"/>
        <v>-2.4819817323543236</v>
      </c>
      <c r="AE605" s="44">
        <f t="shared" si="331"/>
        <v>-142.20707809247142</v>
      </c>
      <c r="AF605" s="43">
        <f t="shared" si="338"/>
        <v>4.0482860523177084</v>
      </c>
      <c r="AG605" s="45">
        <f t="shared" si="335"/>
        <v>43326</v>
      </c>
      <c r="AH605" s="42">
        <f t="shared" si="336"/>
        <v>236</v>
      </c>
      <c r="AI605" s="45">
        <f t="shared" si="337"/>
        <v>43326</v>
      </c>
      <c r="AJ605" s="30">
        <f t="shared" si="321"/>
        <v>-24.289602482651517</v>
      </c>
      <c r="AK605" s="30">
        <f t="shared" si="322"/>
        <v>18.836141375368349</v>
      </c>
      <c r="AL605" s="42"/>
      <c r="AM605" s="42"/>
    </row>
    <row r="606" spans="15:39" x14ac:dyDescent="0.25">
      <c r="O606" s="44">
        <f t="shared" si="332"/>
        <v>43.617644162318854</v>
      </c>
      <c r="P606" s="12">
        <f t="shared" si="333"/>
        <v>-5.3092915845666893</v>
      </c>
      <c r="Q606" s="44">
        <f t="shared" si="323"/>
        <v>-304.19999999999652</v>
      </c>
      <c r="R606" s="47">
        <f t="shared" si="324"/>
        <v>24.516752764706233</v>
      </c>
      <c r="S606" s="47">
        <f t="shared" si="325"/>
        <v>18.682811183838325</v>
      </c>
      <c r="T606" s="47">
        <f t="shared" si="326"/>
        <v>30.823993898531146</v>
      </c>
      <c r="U606" s="12">
        <f t="shared" si="334"/>
        <v>-0.65116395743628863</v>
      </c>
      <c r="V606" s="51">
        <f t="shared" si="327"/>
        <v>-0.65116395743628863</v>
      </c>
      <c r="W606" s="47">
        <f t="shared" si="318"/>
        <v>2.4904286961535043</v>
      </c>
      <c r="X606" s="51">
        <f t="shared" si="328"/>
        <v>2.4904286961535043</v>
      </c>
      <c r="Y606" s="51">
        <f t="shared" si="329"/>
        <v>2.5</v>
      </c>
      <c r="Z606" s="47">
        <f t="shared" si="319"/>
        <v>-24.516752764706236</v>
      </c>
      <c r="AA606" s="47">
        <f t="shared" si="320"/>
        <v>18.682811183838325</v>
      </c>
      <c r="AB606" s="47">
        <f t="shared" si="330"/>
        <v>30.823993898531146</v>
      </c>
      <c r="AC606" s="51"/>
      <c r="AD606" s="12">
        <f t="shared" si="317"/>
        <v>-2.4904286961535043</v>
      </c>
      <c r="AE606" s="44">
        <f t="shared" si="331"/>
        <v>-142.69105346786426</v>
      </c>
      <c r="AF606" s="43">
        <f t="shared" si="338"/>
        <v>4.0567330161168895</v>
      </c>
      <c r="AG606" s="45">
        <f t="shared" si="335"/>
        <v>43326</v>
      </c>
      <c r="AH606" s="42">
        <f t="shared" si="336"/>
        <v>236</v>
      </c>
      <c r="AI606" s="45">
        <f t="shared" si="337"/>
        <v>43326</v>
      </c>
      <c r="AJ606" s="30">
        <f t="shared" si="321"/>
        <v>-24.516752764706236</v>
      </c>
      <c r="AK606" s="30">
        <f t="shared" si="322"/>
        <v>18.682811183838325</v>
      </c>
      <c r="AL606" s="42"/>
      <c r="AM606" s="42"/>
    </row>
    <row r="607" spans="15:39" x14ac:dyDescent="0.25">
      <c r="O607" s="44">
        <f t="shared" si="332"/>
        <v>43.617644162318854</v>
      </c>
      <c r="P607" s="12">
        <f t="shared" si="333"/>
        <v>-5.3155747698738685</v>
      </c>
      <c r="Q607" s="44">
        <f t="shared" si="323"/>
        <v>-304.55999999999648</v>
      </c>
      <c r="R607" s="47">
        <f t="shared" si="324"/>
        <v>24.742935167341205</v>
      </c>
      <c r="S607" s="47">
        <f t="shared" si="325"/>
        <v>18.528056800991045</v>
      </c>
      <c r="T607" s="47">
        <f t="shared" si="326"/>
        <v>30.91119100772406</v>
      </c>
      <c r="U607" s="12">
        <f t="shared" si="334"/>
        <v>-0.64274682980685138</v>
      </c>
      <c r="V607" s="51">
        <f t="shared" si="327"/>
        <v>-0.64274682980685138</v>
      </c>
      <c r="W607" s="47">
        <f t="shared" si="318"/>
        <v>2.4988458237829416</v>
      </c>
      <c r="X607" s="51">
        <f t="shared" si="328"/>
        <v>2.4988458237829416</v>
      </c>
      <c r="Y607" s="51">
        <f t="shared" si="329"/>
        <v>2.5</v>
      </c>
      <c r="Z607" s="47">
        <f t="shared" si="319"/>
        <v>-24.742935167341205</v>
      </c>
      <c r="AA607" s="47">
        <f t="shared" si="320"/>
        <v>18.528056800991045</v>
      </c>
      <c r="AB607" s="47">
        <f t="shared" si="330"/>
        <v>30.91119100772406</v>
      </c>
      <c r="AC607" s="51"/>
      <c r="AD607" s="12">
        <f t="shared" si="317"/>
        <v>-2.4988458237829416</v>
      </c>
      <c r="AE607" s="44">
        <f t="shared" si="331"/>
        <v>-143.17331935665399</v>
      </c>
      <c r="AF607" s="43">
        <f t="shared" si="338"/>
        <v>4.0651501437463269</v>
      </c>
      <c r="AG607" s="45">
        <f t="shared" si="335"/>
        <v>43327</v>
      </c>
      <c r="AH607" s="42">
        <f t="shared" si="336"/>
        <v>237</v>
      </c>
      <c r="AI607" s="45">
        <f t="shared" si="337"/>
        <v>43327</v>
      </c>
      <c r="AJ607" s="30">
        <f t="shared" si="321"/>
        <v>-24.742935167341205</v>
      </c>
      <c r="AK607" s="30">
        <f t="shared" si="322"/>
        <v>18.528056800991045</v>
      </c>
      <c r="AL607" s="42"/>
      <c r="AM607" s="42"/>
    </row>
    <row r="608" spans="15:39" x14ac:dyDescent="0.25">
      <c r="O608" s="44">
        <f t="shared" si="332"/>
        <v>43.617644162318854</v>
      </c>
      <c r="P608" s="12">
        <f t="shared" si="333"/>
        <v>-5.3218579551810477</v>
      </c>
      <c r="Q608" s="44">
        <f t="shared" si="323"/>
        <v>-304.91999999999649</v>
      </c>
      <c r="R608" s="47">
        <f t="shared" si="324"/>
        <v>24.968140761262458</v>
      </c>
      <c r="S608" s="47">
        <f t="shared" si="325"/>
        <v>18.371884336264557</v>
      </c>
      <c r="T608" s="47">
        <f t="shared" si="326"/>
        <v>30.998938484072301</v>
      </c>
      <c r="U608" s="12">
        <f t="shared" si="334"/>
        <v>-0.63435947528626269</v>
      </c>
      <c r="V608" s="51">
        <f t="shared" si="327"/>
        <v>-0.63435947528626269</v>
      </c>
      <c r="W608" s="47">
        <f t="shared" si="318"/>
        <v>2.5072331783035304</v>
      </c>
      <c r="X608" s="51">
        <f t="shared" si="328"/>
        <v>2.5072331783035304</v>
      </c>
      <c r="Y608" s="51">
        <f t="shared" si="329"/>
        <v>2.5099999999999998</v>
      </c>
      <c r="Z608" s="47">
        <f t="shared" si="319"/>
        <v>-24.968140761262458</v>
      </c>
      <c r="AA608" s="47">
        <f t="shared" si="320"/>
        <v>18.371884336264557</v>
      </c>
      <c r="AB608" s="47">
        <f t="shared" si="330"/>
        <v>30.998938484072301</v>
      </c>
      <c r="AC608" s="51"/>
      <c r="AD608" s="12">
        <f t="shared" si="317"/>
        <v>-2.5072331783035304</v>
      </c>
      <c r="AE608" s="44">
        <f t="shared" si="331"/>
        <v>-143.65387937196368</v>
      </c>
      <c r="AF608" s="43">
        <f t="shared" si="338"/>
        <v>4.0735374982669157</v>
      </c>
      <c r="AG608" s="45">
        <f t="shared" si="335"/>
        <v>43327</v>
      </c>
      <c r="AH608" s="42">
        <f t="shared" si="336"/>
        <v>237</v>
      </c>
      <c r="AI608" s="45">
        <f t="shared" si="337"/>
        <v>43327</v>
      </c>
      <c r="AJ608" s="30">
        <f t="shared" si="321"/>
        <v>-24.968140761262458</v>
      </c>
      <c r="AK608" s="30">
        <f t="shared" si="322"/>
        <v>18.371884336264557</v>
      </c>
      <c r="AL608" s="42"/>
      <c r="AM608" s="42"/>
    </row>
    <row r="609" spans="15:39" x14ac:dyDescent="0.25">
      <c r="O609" s="44">
        <f t="shared" si="332"/>
        <v>43.617644162318854</v>
      </c>
      <c r="P609" s="12">
        <f t="shared" si="333"/>
        <v>-5.3281411404882268</v>
      </c>
      <c r="Q609" s="44">
        <f t="shared" si="323"/>
        <v>-305.27999999999645</v>
      </c>
      <c r="R609" s="47">
        <f t="shared" si="324"/>
        <v>25.192360655738764</v>
      </c>
      <c r="S609" s="47">
        <f t="shared" si="325"/>
        <v>18.214299955080357</v>
      </c>
      <c r="T609" s="47">
        <f t="shared" si="326"/>
        <v>31.087228217749725</v>
      </c>
      <c r="U609" s="12">
        <f t="shared" si="334"/>
        <v>-0.62600182613779098</v>
      </c>
      <c r="V609" s="51">
        <f t="shared" si="327"/>
        <v>-0.62600182613779098</v>
      </c>
      <c r="W609" s="47">
        <f t="shared" si="318"/>
        <v>2.515590827452002</v>
      </c>
      <c r="X609" s="51">
        <f t="shared" si="328"/>
        <v>2.515590827452002</v>
      </c>
      <c r="Y609" s="51">
        <f t="shared" si="329"/>
        <v>2.5199999999999996</v>
      </c>
      <c r="Z609" s="47">
        <f t="shared" si="319"/>
        <v>-25.192360655738764</v>
      </c>
      <c r="AA609" s="47">
        <f t="shared" si="320"/>
        <v>18.21429995508036</v>
      </c>
      <c r="AB609" s="47">
        <f t="shared" si="330"/>
        <v>31.087228217749725</v>
      </c>
      <c r="AC609" s="51"/>
      <c r="AD609" s="12">
        <f t="shared" si="317"/>
        <v>-2.515590827452002</v>
      </c>
      <c r="AE609" s="44">
        <f t="shared" si="331"/>
        <v>-144.13273739482221</v>
      </c>
      <c r="AF609" s="43">
        <f t="shared" si="338"/>
        <v>4.0818951474153877</v>
      </c>
      <c r="AG609" s="45">
        <f t="shared" si="335"/>
        <v>43328</v>
      </c>
      <c r="AH609" s="42">
        <f t="shared" si="336"/>
        <v>238</v>
      </c>
      <c r="AI609" s="45">
        <f t="shared" si="337"/>
        <v>43328</v>
      </c>
      <c r="AJ609" s="30">
        <f t="shared" si="321"/>
        <v>-25.192360655738764</v>
      </c>
      <c r="AK609" s="30">
        <f t="shared" si="322"/>
        <v>18.21429995508036</v>
      </c>
      <c r="AL609" s="42"/>
      <c r="AM609" s="42"/>
    </row>
    <row r="610" spans="15:39" x14ac:dyDescent="0.25">
      <c r="O610" s="44">
        <f t="shared" si="332"/>
        <v>43.617644162318854</v>
      </c>
      <c r="P610" s="12">
        <f t="shared" si="333"/>
        <v>-5.334424325795406</v>
      </c>
      <c r="Q610" s="44">
        <f t="shared" si="323"/>
        <v>-305.63999999999641</v>
      </c>
      <c r="R610" s="47">
        <f t="shared" si="324"/>
        <v>25.415585998952611</v>
      </c>
      <c r="S610" s="47">
        <f t="shared" si="325"/>
        <v>18.055309878599992</v>
      </c>
      <c r="T610" s="47">
        <f t="shared" si="326"/>
        <v>31.176052131121839</v>
      </c>
      <c r="U610" s="12">
        <f t="shared" si="334"/>
        <v>-0.61767381009014621</v>
      </c>
      <c r="V610" s="51">
        <f t="shared" si="327"/>
        <v>-0.61767381009014621</v>
      </c>
      <c r="W610" s="47">
        <f t="shared" si="318"/>
        <v>2.5239188434996471</v>
      </c>
      <c r="X610" s="51">
        <f t="shared" si="328"/>
        <v>2.5239188434996471</v>
      </c>
      <c r="Y610" s="51">
        <f t="shared" si="329"/>
        <v>2.5299999999999998</v>
      </c>
      <c r="Z610" s="47">
        <f t="shared" si="319"/>
        <v>-25.415585998952611</v>
      </c>
      <c r="AA610" s="47">
        <f t="shared" si="320"/>
        <v>18.055309878599996</v>
      </c>
      <c r="AB610" s="47">
        <f t="shared" si="330"/>
        <v>31.176052131121839</v>
      </c>
      <c r="AC610" s="51"/>
      <c r="AD610" s="12">
        <f t="shared" si="317"/>
        <v>-2.5239188434996471</v>
      </c>
      <c r="AE610" s="44">
        <f t="shared" si="331"/>
        <v>-144.60989756606952</v>
      </c>
      <c r="AF610" s="43">
        <f t="shared" si="338"/>
        <v>4.0902231634630324</v>
      </c>
      <c r="AG610" s="45">
        <f t="shared" si="335"/>
        <v>43328</v>
      </c>
      <c r="AH610" s="42">
        <f t="shared" si="336"/>
        <v>238</v>
      </c>
      <c r="AI610" s="45">
        <f t="shared" si="337"/>
        <v>43328</v>
      </c>
      <c r="AJ610" s="30">
        <f t="shared" si="321"/>
        <v>-25.415585998952611</v>
      </c>
      <c r="AK610" s="30">
        <f t="shared" si="322"/>
        <v>18.055309878599996</v>
      </c>
      <c r="AL610" s="42"/>
      <c r="AM610" s="42"/>
    </row>
    <row r="611" spans="15:39" x14ac:dyDescent="0.25">
      <c r="O611" s="44">
        <f t="shared" si="332"/>
        <v>43.617644162318854</v>
      </c>
      <c r="P611" s="12">
        <f t="shared" si="333"/>
        <v>-5.3407075111025852</v>
      </c>
      <c r="Q611" s="44">
        <f t="shared" si="323"/>
        <v>-305.99999999999642</v>
      </c>
      <c r="R611" s="47">
        <f t="shared" si="324"/>
        <v>25.637807978349674</v>
      </c>
      <c r="S611" s="47">
        <f t="shared" si="325"/>
        <v>17.894920383479452</v>
      </c>
      <c r="T611" s="47">
        <f t="shared" si="326"/>
        <v>31.265402179818487</v>
      </c>
      <c r="U611" s="12">
        <f t="shared" si="334"/>
        <v>-0.6093753504772732</v>
      </c>
      <c r="V611" s="51">
        <f t="shared" si="327"/>
        <v>-0.6093753504772732</v>
      </c>
      <c r="W611" s="47">
        <f t="shared" si="318"/>
        <v>2.5322173031125201</v>
      </c>
      <c r="X611" s="51">
        <f t="shared" si="328"/>
        <v>2.5322173031125201</v>
      </c>
      <c r="Y611" s="51">
        <f t="shared" si="329"/>
        <v>2.5399999999999996</v>
      </c>
      <c r="Z611" s="47">
        <f t="shared" si="319"/>
        <v>-25.637807978349674</v>
      </c>
      <c r="AA611" s="47">
        <f t="shared" si="320"/>
        <v>17.894920383479452</v>
      </c>
      <c r="AB611" s="47">
        <f t="shared" si="330"/>
        <v>31.265402179818487</v>
      </c>
      <c r="AC611" s="51"/>
      <c r="AD611" s="12">
        <f t="shared" si="317"/>
        <v>-2.5322173031125201</v>
      </c>
      <c r="AE611" s="44">
        <f t="shared" si="331"/>
        <v>-145.0853642783469</v>
      </c>
      <c r="AF611" s="43">
        <f t="shared" si="338"/>
        <v>4.0985216230759054</v>
      </c>
      <c r="AG611" s="45">
        <f t="shared" si="335"/>
        <v>43329</v>
      </c>
      <c r="AH611" s="42">
        <f t="shared" si="336"/>
        <v>239</v>
      </c>
      <c r="AI611" s="45">
        <f t="shared" si="337"/>
        <v>43329</v>
      </c>
      <c r="AJ611" s="30">
        <f t="shared" si="321"/>
        <v>-25.637807978349674</v>
      </c>
      <c r="AK611" s="30">
        <f t="shared" si="322"/>
        <v>17.894920383479452</v>
      </c>
      <c r="AL611" s="42"/>
      <c r="AM611" s="42"/>
    </row>
    <row r="612" spans="15:39" x14ac:dyDescent="0.25">
      <c r="O612" s="44">
        <f t="shared" si="332"/>
        <v>43.617644162318854</v>
      </c>
      <c r="P612" s="12">
        <f t="shared" si="333"/>
        <v>-5.3469906964097644</v>
      </c>
      <c r="Q612" s="44">
        <f t="shared" si="323"/>
        <v>-306.35999999999638</v>
      </c>
      <c r="R612" s="47">
        <f t="shared" si="324"/>
        <v>25.859017820986708</v>
      </c>
      <c r="S612" s="47">
        <f t="shared" si="325"/>
        <v>17.733137801621361</v>
      </c>
      <c r="T612" s="47">
        <f t="shared" si="326"/>
        <v>31.355270353760318</v>
      </c>
      <c r="U612" s="12">
        <f t="shared" si="334"/>
        <v>-0.60110636637658421</v>
      </c>
      <c r="V612" s="51">
        <f t="shared" si="327"/>
        <v>-0.60110636637658421</v>
      </c>
      <c r="W612" s="47">
        <f t="shared" si="318"/>
        <v>2.5404862872132088</v>
      </c>
      <c r="X612" s="51">
        <f t="shared" si="328"/>
        <v>2.5404862872132088</v>
      </c>
      <c r="Y612" s="51">
        <f t="shared" si="329"/>
        <v>2.5499999999999998</v>
      </c>
      <c r="Z612" s="47">
        <f t="shared" si="319"/>
        <v>-25.859017820986708</v>
      </c>
      <c r="AA612" s="47">
        <f t="shared" si="320"/>
        <v>17.733137801621364</v>
      </c>
      <c r="AB612" s="47">
        <f t="shared" si="330"/>
        <v>31.355270353760318</v>
      </c>
      <c r="AC612" s="51"/>
      <c r="AD612" s="12">
        <f t="shared" si="317"/>
        <v>-2.5404862872132088</v>
      </c>
      <c r="AE612" s="44">
        <f t="shared" si="331"/>
        <v>-145.55914216817715</v>
      </c>
      <c r="AF612" s="43">
        <f t="shared" si="338"/>
        <v>4.1067906071765936</v>
      </c>
      <c r="AG612" s="45">
        <f t="shared" si="335"/>
        <v>43329</v>
      </c>
      <c r="AH612" s="42">
        <f t="shared" si="336"/>
        <v>239</v>
      </c>
      <c r="AI612" s="45">
        <f t="shared" si="337"/>
        <v>43329</v>
      </c>
      <c r="AJ612" s="30">
        <f t="shared" si="321"/>
        <v>-25.859017820986708</v>
      </c>
      <c r="AK612" s="30">
        <f t="shared" si="322"/>
        <v>17.733137801621364</v>
      </c>
      <c r="AL612" s="42"/>
      <c r="AM612" s="42"/>
    </row>
    <row r="613" spans="15:39" x14ac:dyDescent="0.25">
      <c r="O613" s="44">
        <f t="shared" si="332"/>
        <v>43.617644162318854</v>
      </c>
      <c r="P613" s="12">
        <f t="shared" si="333"/>
        <v>-5.3532738817169436</v>
      </c>
      <c r="Q613" s="44">
        <f t="shared" si="323"/>
        <v>-306.71999999999633</v>
      </c>
      <c r="R613" s="47">
        <f t="shared" si="324"/>
        <v>26.079206793877901</v>
      </c>
      <c r="S613" s="47">
        <f t="shared" si="325"/>
        <v>17.569968519925041</v>
      </c>
      <c r="T613" s="47">
        <f t="shared" si="326"/>
        <v>31.445648678139943</v>
      </c>
      <c r="U613" s="12">
        <f t="shared" si="334"/>
        <v>-0.59286677274555832</v>
      </c>
      <c r="V613" s="51">
        <f t="shared" si="327"/>
        <v>-0.59286677274555832</v>
      </c>
      <c r="W613" s="47">
        <f t="shared" si="318"/>
        <v>2.548725880844235</v>
      </c>
      <c r="X613" s="51">
        <f t="shared" si="328"/>
        <v>2.548725880844235</v>
      </c>
      <c r="Y613" s="51">
        <f t="shared" si="329"/>
        <v>2.5499999999999998</v>
      </c>
      <c r="Z613" s="47">
        <f t="shared" si="319"/>
        <v>-26.079206793877901</v>
      </c>
      <c r="AA613" s="47">
        <f t="shared" si="320"/>
        <v>17.569968519925041</v>
      </c>
      <c r="AB613" s="47">
        <f t="shared" si="330"/>
        <v>31.445648678139943</v>
      </c>
      <c r="AC613" s="51"/>
      <c r="AD613" s="12">
        <f t="shared" si="317"/>
        <v>-2.548725880844235</v>
      </c>
      <c r="AE613" s="44">
        <f t="shared" si="331"/>
        <v>-146.03123610813782</v>
      </c>
      <c r="AF613" s="43">
        <f t="shared" si="338"/>
        <v>4.1150302008076203</v>
      </c>
      <c r="AG613" s="45">
        <f t="shared" si="335"/>
        <v>43330</v>
      </c>
      <c r="AH613" s="42">
        <f t="shared" si="336"/>
        <v>240</v>
      </c>
      <c r="AI613" s="45">
        <f t="shared" si="337"/>
        <v>43330</v>
      </c>
      <c r="AJ613" s="30">
        <f t="shared" si="321"/>
        <v>-26.079206793877901</v>
      </c>
      <c r="AK613" s="30">
        <f t="shared" si="322"/>
        <v>17.569968519925041</v>
      </c>
      <c r="AL613" s="42"/>
      <c r="AM613" s="42"/>
    </row>
    <row r="614" spans="15:39" x14ac:dyDescent="0.25">
      <c r="O614" s="44">
        <f t="shared" si="332"/>
        <v>43.617644162318854</v>
      </c>
      <c r="P614" s="12">
        <f t="shared" si="333"/>
        <v>-5.3595570670241228</v>
      </c>
      <c r="Q614" s="44">
        <f t="shared" si="323"/>
        <v>-307.07999999999635</v>
      </c>
      <c r="R614" s="47">
        <f t="shared" si="324"/>
        <v>26.298366204339626</v>
      </c>
      <c r="S614" s="47">
        <f t="shared" si="325"/>
        <v>17.405418980034348</v>
      </c>
      <c r="T614" s="47">
        <f t="shared" si="326"/>
        <v>31.536529214358584</v>
      </c>
      <c r="U614" s="12">
        <f t="shared" si="334"/>
        <v>-0.58465648055663844</v>
      </c>
      <c r="V614" s="51">
        <f t="shared" si="327"/>
        <v>-0.58465648055663844</v>
      </c>
      <c r="W614" s="47">
        <f t="shared" si="318"/>
        <v>2.5569361730331548</v>
      </c>
      <c r="X614" s="51">
        <f t="shared" si="328"/>
        <v>2.5569361730331548</v>
      </c>
      <c r="Y614" s="51">
        <f t="shared" si="329"/>
        <v>2.5599999999999996</v>
      </c>
      <c r="Z614" s="47">
        <f t="shared" si="319"/>
        <v>-26.298366204339626</v>
      </c>
      <c r="AA614" s="47">
        <f t="shared" si="320"/>
        <v>17.405418980034348</v>
      </c>
      <c r="AB614" s="47">
        <f t="shared" si="330"/>
        <v>31.536529214358584</v>
      </c>
      <c r="AC614" s="51"/>
      <c r="AD614" s="12">
        <f t="shared" si="317"/>
        <v>-2.5569361730331548</v>
      </c>
      <c r="AE614" s="44">
        <f t="shared" si="331"/>
        <v>-146.50165119913214</v>
      </c>
      <c r="AF614" s="43">
        <f t="shared" si="338"/>
        <v>4.1232404929965405</v>
      </c>
      <c r="AG614" s="45">
        <f t="shared" si="335"/>
        <v>43330</v>
      </c>
      <c r="AH614" s="42">
        <f t="shared" si="336"/>
        <v>240</v>
      </c>
      <c r="AI614" s="45">
        <f t="shared" si="337"/>
        <v>43330</v>
      </c>
      <c r="AJ614" s="30">
        <f t="shared" si="321"/>
        <v>-26.298366204339626</v>
      </c>
      <c r="AK614" s="30">
        <f t="shared" si="322"/>
        <v>17.405418980034348</v>
      </c>
      <c r="AL614" s="42"/>
      <c r="AM614" s="42"/>
    </row>
    <row r="615" spans="15:39" x14ac:dyDescent="0.25">
      <c r="O615" s="44">
        <f t="shared" si="332"/>
        <v>43.617644162318854</v>
      </c>
      <c r="P615" s="12">
        <f t="shared" si="333"/>
        <v>-5.365840252331302</v>
      </c>
      <c r="Q615" s="44">
        <f t="shared" si="323"/>
        <v>-307.4399999999963</v>
      </c>
      <c r="R615" s="47">
        <f t="shared" si="324"/>
        <v>26.51648740033362</v>
      </c>
      <c r="S615" s="47">
        <f t="shared" si="325"/>
        <v>17.239495678083351</v>
      </c>
      <c r="T615" s="47">
        <f t="shared" si="326"/>
        <v>31.627904060919153</v>
      </c>
      <c r="U615" s="12">
        <f t="shared" si="334"/>
        <v>-0.5764753969303652</v>
      </c>
      <c r="V615" s="51">
        <f t="shared" si="327"/>
        <v>-0.5764753969303652</v>
      </c>
      <c r="W615" s="47">
        <f t="shared" si="318"/>
        <v>2.5651172566594278</v>
      </c>
      <c r="X615" s="51">
        <f t="shared" si="328"/>
        <v>2.5651172566594278</v>
      </c>
      <c r="Y615" s="51">
        <f t="shared" si="329"/>
        <v>2.57</v>
      </c>
      <c r="Z615" s="47">
        <f t="shared" si="319"/>
        <v>-26.51648740033362</v>
      </c>
      <c r="AA615" s="47">
        <f t="shared" si="320"/>
        <v>17.239495678083351</v>
      </c>
      <c r="AB615" s="47">
        <f t="shared" si="330"/>
        <v>31.627904060919153</v>
      </c>
      <c r="AC615" s="51"/>
      <c r="AD615" s="12">
        <f t="shared" si="317"/>
        <v>-2.5651172566594278</v>
      </c>
      <c r="AE615" s="44">
        <f t="shared" si="331"/>
        <v>-146.97039276276118</v>
      </c>
      <c r="AF615" s="43">
        <f t="shared" si="338"/>
        <v>4.1314215766228131</v>
      </c>
      <c r="AG615" s="45">
        <f t="shared" si="335"/>
        <v>43331</v>
      </c>
      <c r="AH615" s="42">
        <f t="shared" si="336"/>
        <v>241</v>
      </c>
      <c r="AI615" s="45">
        <f t="shared" si="337"/>
        <v>43331</v>
      </c>
      <c r="AJ615" s="30">
        <f t="shared" si="321"/>
        <v>-26.51648740033362</v>
      </c>
      <c r="AK615" s="30">
        <f t="shared" si="322"/>
        <v>17.239495678083351</v>
      </c>
      <c r="AL615" s="42"/>
      <c r="AM615" s="42"/>
    </row>
    <row r="616" spans="15:39" x14ac:dyDescent="0.25">
      <c r="O616" s="44">
        <f t="shared" si="332"/>
        <v>43.617644162318854</v>
      </c>
      <c r="P616" s="12">
        <f t="shared" si="333"/>
        <v>-5.3721234376384812</v>
      </c>
      <c r="Q616" s="44">
        <f t="shared" si="323"/>
        <v>-307.79999999999626</v>
      </c>
      <c r="R616" s="47">
        <f t="shared" si="324"/>
        <v>26.733561770808553</v>
      </c>
      <c r="S616" s="47">
        <f t="shared" si="325"/>
        <v>17.072205164439914</v>
      </c>
      <c r="T616" s="47">
        <f t="shared" si="326"/>
        <v>31.719765354276589</v>
      </c>
      <c r="U616" s="12">
        <f t="shared" si="334"/>
        <v>-0.56832342526669066</v>
      </c>
      <c r="V616" s="51">
        <f t="shared" si="327"/>
        <v>-0.56832342526669066</v>
      </c>
      <c r="W616" s="47">
        <f t="shared" si="318"/>
        <v>2.5732692283231025</v>
      </c>
      <c r="X616" s="51">
        <f t="shared" si="328"/>
        <v>2.5732692283231025</v>
      </c>
      <c r="Y616" s="51">
        <f t="shared" si="329"/>
        <v>2.5799999999999996</v>
      </c>
      <c r="Z616" s="47">
        <f t="shared" si="319"/>
        <v>-26.733561770808553</v>
      </c>
      <c r="AA616" s="47">
        <f t="shared" si="320"/>
        <v>17.072205164439914</v>
      </c>
      <c r="AB616" s="47">
        <f t="shared" si="330"/>
        <v>31.719765354276589</v>
      </c>
      <c r="AC616" s="51"/>
      <c r="AD616" s="12">
        <f t="shared" si="317"/>
        <v>-2.5732692283231025</v>
      </c>
      <c r="AE616" s="44">
        <f t="shared" si="331"/>
        <v>-147.43746633379996</v>
      </c>
      <c r="AF616" s="43">
        <f t="shared" si="338"/>
        <v>4.1395735482864877</v>
      </c>
      <c r="AG616" s="45">
        <f t="shared" si="335"/>
        <v>43331</v>
      </c>
      <c r="AH616" s="42">
        <f t="shared" si="336"/>
        <v>241</v>
      </c>
      <c r="AI616" s="45">
        <f t="shared" si="337"/>
        <v>43331</v>
      </c>
      <c r="AJ616" s="30">
        <f t="shared" si="321"/>
        <v>-26.733561770808553</v>
      </c>
      <c r="AK616" s="30">
        <f t="shared" si="322"/>
        <v>17.072205164439914</v>
      </c>
      <c r="AL616" s="42"/>
      <c r="AM616" s="42"/>
    </row>
    <row r="617" spans="15:39" x14ac:dyDescent="0.25">
      <c r="O617" s="44">
        <f t="shared" si="332"/>
        <v>43.617644162318854</v>
      </c>
      <c r="P617" s="12">
        <f t="shared" si="333"/>
        <v>-5.3784066229456604</v>
      </c>
      <c r="Q617" s="44">
        <f t="shared" si="323"/>
        <v>-308.15999999999627</v>
      </c>
      <c r="R617" s="47">
        <f t="shared" si="324"/>
        <v>26.949580746039956</v>
      </c>
      <c r="S617" s="47">
        <f t="shared" si="325"/>
        <v>16.903554043447066</v>
      </c>
      <c r="T617" s="47">
        <f t="shared" si="326"/>
        <v>31.812105269646384</v>
      </c>
      <c r="U617" s="12">
        <f t="shared" si="334"/>
        <v>-0.5602004653744187</v>
      </c>
      <c r="V617" s="51">
        <f t="shared" si="327"/>
        <v>-0.5602004653744187</v>
      </c>
      <c r="W617" s="47">
        <f t="shared" si="318"/>
        <v>2.5813921882153745</v>
      </c>
      <c r="X617" s="51">
        <f t="shared" si="328"/>
        <v>2.5813921882153745</v>
      </c>
      <c r="Y617" s="51">
        <f t="shared" si="329"/>
        <v>2.59</v>
      </c>
      <c r="Z617" s="47">
        <f t="shared" si="319"/>
        <v>-26.94958074603996</v>
      </c>
      <c r="AA617" s="47">
        <f t="shared" si="320"/>
        <v>16.903554043447066</v>
      </c>
      <c r="AB617" s="47">
        <f t="shared" si="330"/>
        <v>31.812105269646388</v>
      </c>
      <c r="AC617" s="51"/>
      <c r="AD617" s="12">
        <f t="shared" si="317"/>
        <v>-2.5813921882153745</v>
      </c>
      <c r="AE617" s="44">
        <f t="shared" si="331"/>
        <v>-147.9028776527812</v>
      </c>
      <c r="AF617" s="43">
        <f t="shared" si="338"/>
        <v>4.1476965081787593</v>
      </c>
      <c r="AG617" s="45">
        <f t="shared" si="335"/>
        <v>43331</v>
      </c>
      <c r="AH617" s="42">
        <f t="shared" si="336"/>
        <v>241</v>
      </c>
      <c r="AI617" s="45">
        <f t="shared" si="337"/>
        <v>43331</v>
      </c>
      <c r="AJ617" s="30">
        <f t="shared" si="321"/>
        <v>-26.94958074603996</v>
      </c>
      <c r="AK617" s="30">
        <f t="shared" si="322"/>
        <v>16.903554043447066</v>
      </c>
      <c r="AL617" s="42"/>
      <c r="AM617" s="42"/>
    </row>
    <row r="618" spans="15:39" x14ac:dyDescent="0.25">
      <c r="O618" s="44">
        <f t="shared" si="332"/>
        <v>43.617644162318854</v>
      </c>
      <c r="P618" s="12">
        <f t="shared" si="333"/>
        <v>-5.3846898082528396</v>
      </c>
      <c r="Q618" s="44">
        <f t="shared" si="323"/>
        <v>-308.51999999999623</v>
      </c>
      <c r="R618" s="47">
        <f t="shared" si="324"/>
        <v>27.164535797968583</v>
      </c>
      <c r="S618" s="47">
        <f t="shared" si="325"/>
        <v>16.733548973162286</v>
      </c>
      <c r="T618" s="47">
        <f t="shared" si="326"/>
        <v>31.904916021772213</v>
      </c>
      <c r="U618" s="12">
        <f t="shared" si="334"/>
        <v>-0.55210641359872448</v>
      </c>
      <c r="V618" s="51">
        <f t="shared" si="327"/>
        <v>-0.55210641359872448</v>
      </c>
      <c r="W618" s="47">
        <f t="shared" si="318"/>
        <v>2.5894862399910688</v>
      </c>
      <c r="X618" s="51">
        <f t="shared" si="328"/>
        <v>2.5894862399910688</v>
      </c>
      <c r="Y618" s="51">
        <f t="shared" si="329"/>
        <v>2.59</v>
      </c>
      <c r="Z618" s="47">
        <f t="shared" si="319"/>
        <v>-27.164535797968583</v>
      </c>
      <c r="AA618" s="47">
        <f t="shared" si="320"/>
        <v>16.733548973162282</v>
      </c>
      <c r="AB618" s="47">
        <f t="shared" si="330"/>
        <v>31.904916021772213</v>
      </c>
      <c r="AC618" s="51"/>
      <c r="AD618" s="12">
        <f t="shared" si="317"/>
        <v>-2.5894862399910688</v>
      </c>
      <c r="AE618" s="44">
        <f t="shared" si="331"/>
        <v>-148.36663265868884</v>
      </c>
      <c r="AF618" s="43">
        <f t="shared" si="338"/>
        <v>4.155790559954454</v>
      </c>
      <c r="AG618" s="45">
        <f t="shared" si="335"/>
        <v>43332</v>
      </c>
      <c r="AH618" s="42">
        <f t="shared" si="336"/>
        <v>242</v>
      </c>
      <c r="AI618" s="45">
        <f t="shared" si="337"/>
        <v>43332</v>
      </c>
      <c r="AJ618" s="30">
        <f t="shared" si="321"/>
        <v>-27.164535797968583</v>
      </c>
      <c r="AK618" s="30">
        <f t="shared" si="322"/>
        <v>16.733548973162282</v>
      </c>
      <c r="AL618" s="42"/>
      <c r="AM618" s="42"/>
    </row>
    <row r="619" spans="15:39" x14ac:dyDescent="0.25">
      <c r="O619" s="44">
        <f t="shared" si="332"/>
        <v>43.617644162318854</v>
      </c>
      <c r="P619" s="12">
        <f t="shared" si="333"/>
        <v>-5.3909729935600188</v>
      </c>
      <c r="Q619" s="44">
        <f t="shared" si="323"/>
        <v>-308.87999999999619</v>
      </c>
      <c r="R619" s="47">
        <f t="shared" si="324"/>
        <v>27.378418440537043</v>
      </c>
      <c r="S619" s="47">
        <f t="shared" si="325"/>
        <v>16.562196665094653</v>
      </c>
      <c r="T619" s="47">
        <f t="shared" si="326"/>
        <v>31.998189865653515</v>
      </c>
      <c r="U619" s="12">
        <f t="shared" si="334"/>
        <v>-0.5440411629467119</v>
      </c>
      <c r="V619" s="51">
        <f t="shared" si="327"/>
        <v>-0.5440411629467119</v>
      </c>
      <c r="W619" s="47">
        <f t="shared" si="318"/>
        <v>2.597551490643081</v>
      </c>
      <c r="X619" s="51">
        <f t="shared" si="328"/>
        <v>2.597551490643081</v>
      </c>
      <c r="Y619" s="51">
        <f t="shared" si="329"/>
        <v>2.5999999999999996</v>
      </c>
      <c r="Z619" s="47">
        <f t="shared" si="319"/>
        <v>-27.378418440537047</v>
      </c>
      <c r="AA619" s="47">
        <f t="shared" si="320"/>
        <v>16.562196665094653</v>
      </c>
      <c r="AB619" s="47">
        <f t="shared" si="330"/>
        <v>31.998189865653519</v>
      </c>
      <c r="AC619" s="51"/>
      <c r="AD619" s="12">
        <f t="shared" si="317"/>
        <v>-2.597551490643081</v>
      </c>
      <c r="AE619" s="44">
        <f t="shared" si="331"/>
        <v>-148.82873748176431</v>
      </c>
      <c r="AF619" s="43">
        <f t="shared" si="338"/>
        <v>4.1638558106064663</v>
      </c>
      <c r="AG619" s="45">
        <f t="shared" si="335"/>
        <v>43332</v>
      </c>
      <c r="AH619" s="42">
        <f t="shared" si="336"/>
        <v>242</v>
      </c>
      <c r="AI619" s="45">
        <f t="shared" si="337"/>
        <v>43332</v>
      </c>
      <c r="AJ619" s="30">
        <f t="shared" si="321"/>
        <v>-27.378418440537047</v>
      </c>
      <c r="AK619" s="30">
        <f t="shared" si="322"/>
        <v>16.562196665094653</v>
      </c>
      <c r="AL619" s="42"/>
      <c r="AM619" s="42"/>
    </row>
    <row r="620" spans="15:39" x14ac:dyDescent="0.25">
      <c r="O620" s="44">
        <f t="shared" si="332"/>
        <v>43.617644162318854</v>
      </c>
      <c r="P620" s="12">
        <f t="shared" si="333"/>
        <v>-5.397256178867198</v>
      </c>
      <c r="Q620" s="44">
        <f t="shared" si="323"/>
        <v>-309.2399999999962</v>
      </c>
      <c r="R620" s="47">
        <f t="shared" si="324"/>
        <v>27.591220230024827</v>
      </c>
      <c r="S620" s="47">
        <f t="shared" si="325"/>
        <v>16.389503883939888</v>
      </c>
      <c r="T620" s="47">
        <f t="shared" si="326"/>
        <v>32.091919097233998</v>
      </c>
      <c r="U620" s="12">
        <f t="shared" si="334"/>
        <v>-0.53600460321096755</v>
      </c>
      <c r="V620" s="51">
        <f t="shared" si="327"/>
        <v>-0.53600460321096755</v>
      </c>
      <c r="W620" s="47">
        <f t="shared" si="318"/>
        <v>2.6055880503788256</v>
      </c>
      <c r="X620" s="51">
        <f t="shared" si="328"/>
        <v>2.6055880503788256</v>
      </c>
      <c r="Y620" s="51">
        <f t="shared" si="329"/>
        <v>2.61</v>
      </c>
      <c r="Z620" s="47">
        <f t="shared" si="319"/>
        <v>-27.591220230024827</v>
      </c>
      <c r="AA620" s="47">
        <f t="shared" si="320"/>
        <v>16.389503883939891</v>
      </c>
      <c r="AB620" s="47">
        <f t="shared" si="330"/>
        <v>32.091919097233998</v>
      </c>
      <c r="AC620" s="51"/>
      <c r="AD620" s="12">
        <f t="shared" si="317"/>
        <v>-2.6055880503788256</v>
      </c>
      <c r="AE620" s="44">
        <f t="shared" si="331"/>
        <v>-149.28919843642723</v>
      </c>
      <c r="AF620" s="43">
        <f t="shared" si="338"/>
        <v>4.1718923703422108</v>
      </c>
      <c r="AG620" s="45">
        <f t="shared" si="335"/>
        <v>43333</v>
      </c>
      <c r="AH620" s="42">
        <f t="shared" si="336"/>
        <v>243</v>
      </c>
      <c r="AI620" s="45">
        <f t="shared" si="337"/>
        <v>43333</v>
      </c>
      <c r="AJ620" s="30">
        <f t="shared" si="321"/>
        <v>-27.591220230024827</v>
      </c>
      <c r="AK620" s="30">
        <f t="shared" si="322"/>
        <v>16.389503883939891</v>
      </c>
      <c r="AL620" s="42"/>
      <c r="AM620" s="42"/>
    </row>
    <row r="621" spans="15:39" x14ac:dyDescent="0.25">
      <c r="O621" s="44">
        <f t="shared" si="332"/>
        <v>43.617644162318854</v>
      </c>
      <c r="P621" s="12">
        <f t="shared" si="333"/>
        <v>-5.4035393641743772</v>
      </c>
      <c r="Q621" s="44">
        <f t="shared" si="323"/>
        <v>-309.59999999999616</v>
      </c>
      <c r="R621" s="47">
        <f t="shared" si="324"/>
        <v>27.802932765381669</v>
      </c>
      <c r="S621" s="47">
        <f t="shared" si="325"/>
        <v>16.215477447313297</v>
      </c>
      <c r="T621" s="47">
        <f t="shared" si="326"/>
        <v>32.186096054051973</v>
      </c>
      <c r="U621" s="12">
        <f t="shared" si="334"/>
        <v>-0.52799662109107848</v>
      </c>
      <c r="V621" s="51">
        <f t="shared" si="327"/>
        <v>-0.52799662109107848</v>
      </c>
      <c r="W621" s="47">
        <f t="shared" si="318"/>
        <v>2.6135960324987146</v>
      </c>
      <c r="X621" s="51">
        <f t="shared" si="328"/>
        <v>2.6135960324987146</v>
      </c>
      <c r="Y621" s="51">
        <f t="shared" si="329"/>
        <v>2.6199999999999997</v>
      </c>
      <c r="Z621" s="47">
        <f t="shared" si="319"/>
        <v>-27.802932765381669</v>
      </c>
      <c r="AA621" s="47">
        <f t="shared" si="320"/>
        <v>16.215477447313301</v>
      </c>
      <c r="AB621" s="47">
        <f t="shared" si="330"/>
        <v>32.186096054051973</v>
      </c>
      <c r="AC621" s="51"/>
      <c r="AD621" s="12">
        <f t="shared" si="317"/>
        <v>-2.6135960324987146</v>
      </c>
      <c r="AE621" s="44">
        <f t="shared" si="331"/>
        <v>-149.74802201431311</v>
      </c>
      <c r="AF621" s="43">
        <f t="shared" si="338"/>
        <v>4.1799003524621003</v>
      </c>
      <c r="AG621" s="45">
        <f t="shared" si="335"/>
        <v>43333</v>
      </c>
      <c r="AH621" s="42">
        <f t="shared" si="336"/>
        <v>243</v>
      </c>
      <c r="AI621" s="45">
        <f t="shared" si="337"/>
        <v>43333</v>
      </c>
      <c r="AJ621" s="30">
        <f t="shared" si="321"/>
        <v>-27.802932765381669</v>
      </c>
      <c r="AK621" s="30">
        <f t="shared" si="322"/>
        <v>16.215477447313301</v>
      </c>
      <c r="AL621" s="42"/>
      <c r="AM621" s="42"/>
    </row>
    <row r="622" spans="15:39" x14ac:dyDescent="0.25">
      <c r="O622" s="44">
        <f t="shared" si="332"/>
        <v>43.617644162318854</v>
      </c>
      <c r="P622" s="12">
        <f t="shared" si="333"/>
        <v>-5.4098225494815564</v>
      </c>
      <c r="Q622" s="44">
        <f t="shared" si="323"/>
        <v>-309.95999999999611</v>
      </c>
      <c r="R622" s="47">
        <f t="shared" si="324"/>
        <v>28.013547688559182</v>
      </c>
      <c r="S622" s="47">
        <f t="shared" si="325"/>
        <v>16.040124225480618</v>
      </c>
      <c r="T622" s="47">
        <f t="shared" si="326"/>
        <v>32.280713115853402</v>
      </c>
      <c r="U622" s="12">
        <f t="shared" si="334"/>
        <v>-0.52001710031308346</v>
      </c>
      <c r="V622" s="51">
        <f t="shared" si="327"/>
        <v>-0.52001710031308346</v>
      </c>
      <c r="W622" s="47">
        <f t="shared" si="318"/>
        <v>2.6215755532767098</v>
      </c>
      <c r="X622" s="51">
        <f t="shared" si="328"/>
        <v>2.6215755532767098</v>
      </c>
      <c r="Y622" s="51">
        <f t="shared" si="329"/>
        <v>2.63</v>
      </c>
      <c r="Z622" s="47">
        <f t="shared" si="319"/>
        <v>-28.013547688559182</v>
      </c>
      <c r="AA622" s="47">
        <f t="shared" si="320"/>
        <v>16.040124225480621</v>
      </c>
      <c r="AB622" s="47">
        <f t="shared" si="330"/>
        <v>32.280713115853402</v>
      </c>
      <c r="AC622" s="51"/>
      <c r="AD622" s="12">
        <f t="shared" si="317"/>
        <v>-2.6215755532767098</v>
      </c>
      <c r="AE622" s="44">
        <f t="shared" si="331"/>
        <v>-150.20521487742917</v>
      </c>
      <c r="AF622" s="43">
        <f t="shared" si="338"/>
        <v>4.187879873240095</v>
      </c>
      <c r="AG622" s="45">
        <f t="shared" si="335"/>
        <v>43334</v>
      </c>
      <c r="AH622" s="42">
        <f t="shared" si="336"/>
        <v>244</v>
      </c>
      <c r="AI622" s="45">
        <f t="shared" si="337"/>
        <v>43334</v>
      </c>
      <c r="AJ622" s="30">
        <f t="shared" si="321"/>
        <v>-28.013547688559182</v>
      </c>
      <c r="AK622" s="30">
        <f t="shared" si="322"/>
        <v>16.040124225480621</v>
      </c>
      <c r="AL622" s="42"/>
      <c r="AM622" s="42"/>
    </row>
    <row r="623" spans="15:39" x14ac:dyDescent="0.25">
      <c r="O623" s="44">
        <f t="shared" si="332"/>
        <v>43.617644162318854</v>
      </c>
      <c r="P623" s="12">
        <f t="shared" si="333"/>
        <v>-5.4161057347887356</v>
      </c>
      <c r="Q623" s="44">
        <f t="shared" si="323"/>
        <v>-310.31999999999613</v>
      </c>
      <c r="R623" s="47">
        <f t="shared" si="324"/>
        <v>28.223056684840824</v>
      </c>
      <c r="S623" s="47">
        <f t="shared" si="325"/>
        <v>15.863451141086784</v>
      </c>
      <c r="T623" s="47">
        <f t="shared" si="326"/>
        <v>32.375762705168597</v>
      </c>
      <c r="U623" s="12">
        <f t="shared" si="334"/>
        <v>-0.51206592174683052</v>
      </c>
      <c r="V623" s="51">
        <f t="shared" si="327"/>
        <v>-0.51206592174683052</v>
      </c>
      <c r="W623" s="47">
        <f t="shared" si="318"/>
        <v>2.6295267318429625</v>
      </c>
      <c r="X623" s="51">
        <f t="shared" si="328"/>
        <v>2.6295267318429625</v>
      </c>
      <c r="Y623" s="51">
        <f t="shared" si="329"/>
        <v>2.63</v>
      </c>
      <c r="Z623" s="47">
        <f t="shared" si="319"/>
        <v>-28.223056684840824</v>
      </c>
      <c r="AA623" s="47">
        <f t="shared" si="320"/>
        <v>15.863451141086783</v>
      </c>
      <c r="AB623" s="47">
        <f t="shared" si="330"/>
        <v>32.375762705168597</v>
      </c>
      <c r="AC623" s="51"/>
      <c r="AD623" s="12">
        <f t="shared" si="317"/>
        <v>-2.6295267318429625</v>
      </c>
      <c r="AE623" s="44">
        <f t="shared" si="331"/>
        <v>-150.66078385143032</v>
      </c>
      <c r="AF623" s="43">
        <f t="shared" si="338"/>
        <v>4.1958310518063477</v>
      </c>
      <c r="AG623" s="45">
        <f t="shared" si="335"/>
        <v>43334</v>
      </c>
      <c r="AH623" s="42">
        <f t="shared" si="336"/>
        <v>244</v>
      </c>
      <c r="AI623" s="45">
        <f t="shared" si="337"/>
        <v>43334</v>
      </c>
      <c r="AJ623" s="30">
        <f t="shared" si="321"/>
        <v>-28.223056684840824</v>
      </c>
      <c r="AK623" s="30">
        <f t="shared" si="322"/>
        <v>15.863451141086783</v>
      </c>
      <c r="AL623" s="42"/>
      <c r="AM623" s="42"/>
    </row>
    <row r="624" spans="15:39" x14ac:dyDescent="0.25">
      <c r="O624" s="44">
        <f t="shared" si="332"/>
        <v>43.617644162318854</v>
      </c>
      <c r="P624" s="12">
        <f t="shared" si="333"/>
        <v>-5.4223889200959148</v>
      </c>
      <c r="Q624" s="44">
        <f t="shared" si="323"/>
        <v>-310.67999999999608</v>
      </c>
      <c r="R624" s="47">
        <f t="shared" si="324"/>
        <v>28.431451483170164</v>
      </c>
      <c r="S624" s="47">
        <f t="shared" si="325"/>
        <v>15.685465168882665</v>
      </c>
      <c r="T624" s="47">
        <f t="shared" si="326"/>
        <v>32.47123728785354</v>
      </c>
      <c r="U624" s="12">
        <f t="shared" si="334"/>
        <v>-0.50414296352121934</v>
      </c>
      <c r="V624" s="51">
        <f t="shared" si="327"/>
        <v>-0.50414296352121934</v>
      </c>
      <c r="W624" s="47">
        <f t="shared" si="318"/>
        <v>2.637449690068574</v>
      </c>
      <c r="X624" s="51">
        <f t="shared" si="328"/>
        <v>2.637449690068574</v>
      </c>
      <c r="Y624" s="51">
        <f t="shared" si="329"/>
        <v>2.6399999999999997</v>
      </c>
      <c r="Z624" s="47">
        <f t="shared" si="319"/>
        <v>-28.431451483170161</v>
      </c>
      <c r="AA624" s="47">
        <f t="shared" si="320"/>
        <v>15.685465168882665</v>
      </c>
      <c r="AB624" s="47">
        <f t="shared" si="330"/>
        <v>32.47123728785354</v>
      </c>
      <c r="AC624" s="51"/>
      <c r="AD624" s="12">
        <f t="shared" si="317"/>
        <v>-2.637449690068574</v>
      </c>
      <c r="AE624" s="44">
        <f t="shared" si="331"/>
        <v>-151.11473591901631</v>
      </c>
      <c r="AF624" s="43">
        <f t="shared" si="338"/>
        <v>4.2037540100319593</v>
      </c>
      <c r="AG624" s="45">
        <f t="shared" si="335"/>
        <v>43335</v>
      </c>
      <c r="AH624" s="42">
        <f t="shared" si="336"/>
        <v>245</v>
      </c>
      <c r="AI624" s="45">
        <f t="shared" si="337"/>
        <v>43335</v>
      </c>
      <c r="AJ624" s="30">
        <f t="shared" si="321"/>
        <v>-28.431451483170161</v>
      </c>
      <c r="AK624" s="30">
        <f t="shared" si="322"/>
        <v>15.685465168882665</v>
      </c>
      <c r="AL624" s="42"/>
      <c r="AM624" s="42"/>
    </row>
    <row r="625" spans="15:39" x14ac:dyDescent="0.25">
      <c r="O625" s="44">
        <f t="shared" si="332"/>
        <v>43.617644162318854</v>
      </c>
      <c r="P625" s="12">
        <f t="shared" si="333"/>
        <v>-5.428672105403094</v>
      </c>
      <c r="Q625" s="44">
        <f t="shared" si="323"/>
        <v>-311.0399999999961</v>
      </c>
      <c r="R625" s="47">
        <f t="shared" si="324"/>
        <v>28.638723856477391</v>
      </c>
      <c r="S625" s="47">
        <f t="shared" si="325"/>
        <v>15.506173335449681</v>
      </c>
      <c r="T625" s="47">
        <f t="shared" si="326"/>
        <v>32.567129373596593</v>
      </c>
      <c r="U625" s="12">
        <f t="shared" si="334"/>
        <v>-0.49624810113730727</v>
      </c>
      <c r="V625" s="51">
        <f t="shared" si="327"/>
        <v>-0.49624810113730727</v>
      </c>
      <c r="W625" s="47">
        <f t="shared" si="318"/>
        <v>2.6453445524524857</v>
      </c>
      <c r="X625" s="51">
        <f t="shared" si="328"/>
        <v>2.6453445524524857</v>
      </c>
      <c r="Y625" s="51">
        <f t="shared" si="329"/>
        <v>2.65</v>
      </c>
      <c r="Z625" s="47">
        <f t="shared" si="319"/>
        <v>-28.638723856477391</v>
      </c>
      <c r="AA625" s="47">
        <f t="shared" si="320"/>
        <v>15.506173335449683</v>
      </c>
      <c r="AB625" s="47">
        <f t="shared" si="330"/>
        <v>32.567129373596593</v>
      </c>
      <c r="AC625" s="51"/>
      <c r="AD625" s="12">
        <f t="shared" si="317"/>
        <v>-2.6453445524524857</v>
      </c>
      <c r="AE625" s="44">
        <f t="shared" si="331"/>
        <v>-151.56707821345105</v>
      </c>
      <c r="AF625" s="43">
        <f t="shared" si="338"/>
        <v>4.2116488724158714</v>
      </c>
      <c r="AG625" s="45">
        <f t="shared" si="335"/>
        <v>43335</v>
      </c>
      <c r="AH625" s="42">
        <f t="shared" si="336"/>
        <v>245</v>
      </c>
      <c r="AI625" s="45">
        <f t="shared" si="337"/>
        <v>43335</v>
      </c>
      <c r="AJ625" s="30">
        <f t="shared" si="321"/>
        <v>-28.638723856477391</v>
      </c>
      <c r="AK625" s="30">
        <f t="shared" si="322"/>
        <v>15.506173335449683</v>
      </c>
      <c r="AL625" s="42"/>
      <c r="AM625" s="42"/>
    </row>
    <row r="626" spans="15:39" x14ac:dyDescent="0.25">
      <c r="O626" s="44">
        <f t="shared" si="332"/>
        <v>43.617644162318854</v>
      </c>
      <c r="P626" s="12">
        <f t="shared" si="333"/>
        <v>-5.4349552907102732</v>
      </c>
      <c r="Q626" s="44">
        <f t="shared" si="323"/>
        <v>-311.39999999999606</v>
      </c>
      <c r="R626" s="47">
        <f t="shared" si="324"/>
        <v>28.844865622004114</v>
      </c>
      <c r="S626" s="47">
        <f t="shared" si="325"/>
        <v>15.325582718922412</v>
      </c>
      <c r="T626" s="47">
        <f t="shared" si="326"/>
        <v>32.663431516391661</v>
      </c>
      <c r="U626" s="12">
        <f t="shared" si="334"/>
        <v>-0.48838120757926623</v>
      </c>
      <c r="V626" s="51">
        <f t="shared" si="327"/>
        <v>-0.48838120757926623</v>
      </c>
      <c r="W626" s="47">
        <f t="shared" si="318"/>
        <v>2.6532114460105269</v>
      </c>
      <c r="X626" s="51">
        <f t="shared" si="328"/>
        <v>2.6532114460105269</v>
      </c>
      <c r="Y626" s="51">
        <f t="shared" si="329"/>
        <v>2.6599999999999997</v>
      </c>
      <c r="Z626" s="47">
        <f t="shared" si="319"/>
        <v>-28.844865622004114</v>
      </c>
      <c r="AA626" s="47">
        <f t="shared" si="320"/>
        <v>15.325582718922412</v>
      </c>
      <c r="AB626" s="47">
        <f t="shared" si="330"/>
        <v>32.663431516391661</v>
      </c>
      <c r="AC626" s="51"/>
      <c r="AD626" s="12">
        <f t="shared" si="317"/>
        <v>-2.6532114460105269</v>
      </c>
      <c r="AE626" s="44">
        <f t="shared" si="331"/>
        <v>-152.01781801220548</v>
      </c>
      <c r="AF626" s="43">
        <f t="shared" si="338"/>
        <v>4.2195157659739122</v>
      </c>
      <c r="AG626" s="45">
        <f t="shared" si="335"/>
        <v>43336</v>
      </c>
      <c r="AH626" s="42">
        <f t="shared" si="336"/>
        <v>246</v>
      </c>
      <c r="AI626" s="45">
        <f t="shared" si="337"/>
        <v>43336</v>
      </c>
      <c r="AJ626" s="30">
        <f t="shared" si="321"/>
        <v>-28.844865622004114</v>
      </c>
      <c r="AK626" s="30">
        <f t="shared" si="322"/>
        <v>15.325582718922412</v>
      </c>
      <c r="AL626" s="42"/>
      <c r="AM626" s="42"/>
    </row>
    <row r="627" spans="15:39" x14ac:dyDescent="0.25">
      <c r="O627" s="44">
        <f t="shared" si="332"/>
        <v>43.617644162318854</v>
      </c>
      <c r="P627" s="12">
        <f t="shared" si="333"/>
        <v>-5.4412384760174524</v>
      </c>
      <c r="Q627" s="44">
        <f t="shared" si="323"/>
        <v>-311.75999999999601</v>
      </c>
      <c r="R627" s="47">
        <f t="shared" si="324"/>
        <v>29.0498686416264</v>
      </c>
      <c r="S627" s="47">
        <f t="shared" si="325"/>
        <v>15.14370044870919</v>
      </c>
      <c r="T627" s="47">
        <f t="shared" si="326"/>
        <v>32.760136314978666</v>
      </c>
      <c r="U627" s="12">
        <f t="shared" si="334"/>
        <v>-0.48054215342317624</v>
      </c>
      <c r="V627" s="51">
        <f t="shared" si="327"/>
        <v>-0.48054215342317624</v>
      </c>
      <c r="W627" s="47">
        <f t="shared" si="318"/>
        <v>2.6610505001666169</v>
      </c>
      <c r="X627" s="51">
        <f t="shared" si="328"/>
        <v>2.6610505001666169</v>
      </c>
      <c r="Y627" s="51">
        <f t="shared" si="329"/>
        <v>2.67</v>
      </c>
      <c r="Z627" s="47">
        <f t="shared" si="319"/>
        <v>-29.0498686416264</v>
      </c>
      <c r="AA627" s="47">
        <f t="shared" si="320"/>
        <v>15.143700448709192</v>
      </c>
      <c r="AB627" s="47">
        <f t="shared" si="330"/>
        <v>32.760136314978666</v>
      </c>
      <c r="AC627" s="51"/>
      <c r="AD627" s="12">
        <f t="shared" si="317"/>
        <v>-2.6610505001666169</v>
      </c>
      <c r="AE627" s="44">
        <f t="shared" si="331"/>
        <v>-152.46696273072394</v>
      </c>
      <c r="AF627" s="43">
        <f t="shared" si="338"/>
        <v>4.2273548201300022</v>
      </c>
      <c r="AG627" s="45">
        <f t="shared" si="335"/>
        <v>43336</v>
      </c>
      <c r="AH627" s="42">
        <f t="shared" si="336"/>
        <v>246</v>
      </c>
      <c r="AI627" s="45">
        <f t="shared" si="337"/>
        <v>43336</v>
      </c>
      <c r="AJ627" s="30">
        <f t="shared" si="321"/>
        <v>-29.0498686416264</v>
      </c>
      <c r="AK627" s="30">
        <f t="shared" si="322"/>
        <v>15.143700448709192</v>
      </c>
      <c r="AL627" s="42"/>
      <c r="AM627" s="42"/>
    </row>
    <row r="628" spans="15:39" x14ac:dyDescent="0.25">
      <c r="O628" s="44">
        <f t="shared" si="332"/>
        <v>43.617644162318854</v>
      </c>
      <c r="P628" s="12">
        <f t="shared" si="333"/>
        <v>-5.4475216613246316</v>
      </c>
      <c r="Q628" s="44">
        <f t="shared" si="323"/>
        <v>-312.11999999999603</v>
      </c>
      <c r="R628" s="47">
        <f t="shared" si="324"/>
        <v>29.253724822176057</v>
      </c>
      <c r="S628" s="47">
        <f t="shared" si="325"/>
        <v>14.960533705210608</v>
      </c>
      <c r="T628" s="47">
        <f t="shared" si="326"/>
        <v>32.857236413252139</v>
      </c>
      <c r="U628" s="12">
        <f t="shared" si="334"/>
        <v>-0.47273080694364661</v>
      </c>
      <c r="V628" s="51">
        <f t="shared" si="327"/>
        <v>-0.47273080694364661</v>
      </c>
      <c r="W628" s="47">
        <f t="shared" si="318"/>
        <v>2.6688618466461467</v>
      </c>
      <c r="X628" s="51">
        <f t="shared" si="328"/>
        <v>2.6688618466461467</v>
      </c>
      <c r="Y628" s="51">
        <f t="shared" si="329"/>
        <v>2.67</v>
      </c>
      <c r="Z628" s="47">
        <f t="shared" si="319"/>
        <v>-29.253724822176057</v>
      </c>
      <c r="AA628" s="47">
        <f t="shared" si="320"/>
        <v>14.960533705210608</v>
      </c>
      <c r="AB628" s="47">
        <f t="shared" si="330"/>
        <v>32.857236413252139</v>
      </c>
      <c r="AC628" s="51"/>
      <c r="AD628" s="12">
        <f t="shared" si="317"/>
        <v>-2.6688618466461467</v>
      </c>
      <c r="AE628" s="44">
        <f t="shared" si="331"/>
        <v>-152.91451991631536</v>
      </c>
      <c r="AF628" s="43">
        <f t="shared" si="338"/>
        <v>4.2351661666095319</v>
      </c>
      <c r="AG628" s="45">
        <f t="shared" si="335"/>
        <v>43337</v>
      </c>
      <c r="AH628" s="42">
        <f t="shared" si="336"/>
        <v>247</v>
      </c>
      <c r="AI628" s="45">
        <f t="shared" si="337"/>
        <v>43337</v>
      </c>
      <c r="AJ628" s="30">
        <f t="shared" si="321"/>
        <v>-29.253724822176057</v>
      </c>
      <c r="AK628" s="30">
        <f t="shared" si="322"/>
        <v>14.960533705210608</v>
      </c>
      <c r="AL628" s="42"/>
      <c r="AM628" s="42"/>
    </row>
    <row r="629" spans="15:39" x14ac:dyDescent="0.25">
      <c r="O629" s="44">
        <f t="shared" si="332"/>
        <v>43.617644162318854</v>
      </c>
      <c r="P629" s="12">
        <f t="shared" si="333"/>
        <v>-5.4538048466318108</v>
      </c>
      <c r="Q629" s="44">
        <f t="shared" si="323"/>
        <v>-312.47999999999598</v>
      </c>
      <c r="R629" s="47">
        <f t="shared" si="324"/>
        <v>29.456426115760141</v>
      </c>
      <c r="S629" s="47">
        <f t="shared" si="325"/>
        <v>14.77608971953606</v>
      </c>
      <c r="T629" s="47">
        <f t="shared" si="326"/>
        <v>32.954724500638982</v>
      </c>
      <c r="U629" s="12">
        <f t="shared" si="334"/>
        <v>-0.464947034218259</v>
      </c>
      <c r="V629" s="51">
        <f t="shared" si="327"/>
        <v>-0.464947034218259</v>
      </c>
      <c r="W629" s="47">
        <f t="shared" si="318"/>
        <v>2.6766456193715342</v>
      </c>
      <c r="X629" s="51">
        <f t="shared" si="328"/>
        <v>2.6766456193715342</v>
      </c>
      <c r="Y629" s="51">
        <f t="shared" si="329"/>
        <v>2.6799999999999997</v>
      </c>
      <c r="Z629" s="47">
        <f t="shared" si="319"/>
        <v>-29.456426115760138</v>
      </c>
      <c r="AA629" s="47">
        <f t="shared" si="320"/>
        <v>14.77608971953606</v>
      </c>
      <c r="AB629" s="47">
        <f t="shared" si="330"/>
        <v>32.954724500638982</v>
      </c>
      <c r="AC629" s="51"/>
      <c r="AD629" s="12">
        <f t="shared" si="317"/>
        <v>-2.6766456193715342</v>
      </c>
      <c r="AE629" s="44">
        <f t="shared" si="331"/>
        <v>-153.36049724216909</v>
      </c>
      <c r="AF629" s="43">
        <f t="shared" si="338"/>
        <v>4.2429499393349195</v>
      </c>
      <c r="AG629" s="45">
        <f t="shared" si="335"/>
        <v>43337</v>
      </c>
      <c r="AH629" s="42">
        <f t="shared" si="336"/>
        <v>247</v>
      </c>
      <c r="AI629" s="45">
        <f t="shared" si="337"/>
        <v>43337</v>
      </c>
      <c r="AJ629" s="30">
        <f t="shared" si="321"/>
        <v>-29.456426115760138</v>
      </c>
      <c r="AK629" s="30">
        <f t="shared" si="322"/>
        <v>14.77608971953606</v>
      </c>
      <c r="AL629" s="42"/>
      <c r="AM629" s="42"/>
    </row>
    <row r="630" spans="15:39" x14ac:dyDescent="0.25">
      <c r="O630" s="44">
        <f t="shared" si="332"/>
        <v>43.617644162318854</v>
      </c>
      <c r="P630" s="12">
        <f t="shared" si="333"/>
        <v>-5.4600880319389899</v>
      </c>
      <c r="Q630" s="44">
        <f t="shared" si="323"/>
        <v>-312.83999999999594</v>
      </c>
      <c r="R630" s="47">
        <f t="shared" si="324"/>
        <v>29.65796452007865</v>
      </c>
      <c r="S630" s="47">
        <f t="shared" si="325"/>
        <v>14.590375773218291</v>
      </c>
      <c r="T630" s="47">
        <f t="shared" si="326"/>
        <v>33.052593312446142</v>
      </c>
      <c r="U630" s="12">
        <f t="shared" si="334"/>
        <v>-0.45719069922983074</v>
      </c>
      <c r="V630" s="51">
        <f t="shared" si="327"/>
        <v>-0.45719069922983074</v>
      </c>
      <c r="W630" s="47">
        <f t="shared" si="318"/>
        <v>2.6844019543599624</v>
      </c>
      <c r="X630" s="51">
        <f t="shared" si="328"/>
        <v>2.6844019543599624</v>
      </c>
      <c r="Y630" s="51">
        <f t="shared" si="329"/>
        <v>2.69</v>
      </c>
      <c r="Z630" s="47">
        <f t="shared" si="319"/>
        <v>-29.65796452007865</v>
      </c>
      <c r="AA630" s="47">
        <f t="shared" si="320"/>
        <v>14.590375773218293</v>
      </c>
      <c r="AB630" s="47">
        <f t="shared" si="330"/>
        <v>33.052593312446142</v>
      </c>
      <c r="AC630" s="51"/>
      <c r="AD630" s="12">
        <f t="shared" si="317"/>
        <v>-2.6844019543599624</v>
      </c>
      <c r="AE630" s="44">
        <f t="shared" si="331"/>
        <v>-153.80490250149569</v>
      </c>
      <c r="AF630" s="43">
        <f t="shared" si="338"/>
        <v>4.2507062743233472</v>
      </c>
      <c r="AG630" s="45">
        <f t="shared" si="335"/>
        <v>43337</v>
      </c>
      <c r="AH630" s="42">
        <f t="shared" si="336"/>
        <v>247</v>
      </c>
      <c r="AI630" s="45">
        <f t="shared" si="337"/>
        <v>43337</v>
      </c>
      <c r="AJ630" s="30">
        <f t="shared" si="321"/>
        <v>-29.65796452007865</v>
      </c>
      <c r="AK630" s="30">
        <f t="shared" si="322"/>
        <v>14.590375773218293</v>
      </c>
      <c r="AL630" s="42"/>
      <c r="AM630" s="42"/>
    </row>
    <row r="631" spans="15:39" x14ac:dyDescent="0.25">
      <c r="O631" s="44">
        <f t="shared" si="332"/>
        <v>43.617644162318854</v>
      </c>
      <c r="P631" s="12">
        <f t="shared" si="333"/>
        <v>-5.4663712172461691</v>
      </c>
      <c r="Q631" s="44">
        <f t="shared" si="323"/>
        <v>-313.19999999999595</v>
      </c>
      <c r="R631" s="47">
        <f t="shared" si="324"/>
        <v>29.858332078740474</v>
      </c>
      <c r="S631" s="47">
        <f t="shared" si="325"/>
        <v>14.403399197925896</v>
      </c>
      <c r="T631" s="47">
        <f t="shared" si="326"/>
        <v>33.150835630179138</v>
      </c>
      <c r="U631" s="12">
        <f t="shared" si="334"/>
        <v>-0.44946166396649345</v>
      </c>
      <c r="V631" s="51">
        <f t="shared" si="327"/>
        <v>-0.44946166396649345</v>
      </c>
      <c r="W631" s="47">
        <f t="shared" si="318"/>
        <v>2.6921309896232994</v>
      </c>
      <c r="X631" s="51">
        <f t="shared" si="328"/>
        <v>2.6921309896232994</v>
      </c>
      <c r="Y631" s="51">
        <f t="shared" si="329"/>
        <v>2.6999999999999997</v>
      </c>
      <c r="Z631" s="47">
        <f t="shared" si="319"/>
        <v>-29.858332078740471</v>
      </c>
      <c r="AA631" s="47">
        <f t="shared" si="320"/>
        <v>14.403399197925895</v>
      </c>
      <c r="AB631" s="47">
        <f t="shared" si="330"/>
        <v>33.150835630179138</v>
      </c>
      <c r="AC631" s="51"/>
      <c r="AD631" s="12">
        <f t="shared" si="317"/>
        <v>-2.6921309896232994</v>
      </c>
      <c r="AE631" s="44">
        <f t="shared" si="331"/>
        <v>-154.24774360179268</v>
      </c>
      <c r="AF631" s="43">
        <f t="shared" si="338"/>
        <v>4.2584353095866847</v>
      </c>
      <c r="AG631" s="45">
        <f t="shared" si="335"/>
        <v>43338</v>
      </c>
      <c r="AH631" s="42">
        <f t="shared" si="336"/>
        <v>248</v>
      </c>
      <c r="AI631" s="45">
        <f t="shared" si="337"/>
        <v>43338</v>
      </c>
      <c r="AJ631" s="30">
        <f t="shared" si="321"/>
        <v>-29.858332078740471</v>
      </c>
      <c r="AK631" s="30">
        <f t="shared" si="322"/>
        <v>14.403399197925895</v>
      </c>
      <c r="AL631" s="42"/>
      <c r="AM631" s="42"/>
    </row>
    <row r="632" spans="15:39" x14ac:dyDescent="0.25">
      <c r="O632" s="44">
        <f t="shared" si="332"/>
        <v>43.617644162318854</v>
      </c>
      <c r="P632" s="12">
        <f t="shared" si="333"/>
        <v>-5.4726544025533483</v>
      </c>
      <c r="Q632" s="44">
        <f t="shared" si="323"/>
        <v>-313.55999999999591</v>
      </c>
      <c r="R632" s="47">
        <f t="shared" si="324"/>
        <v>30.057520881577481</v>
      </c>
      <c r="S632" s="47">
        <f t="shared" si="325"/>
        <v>14.215167375173923</v>
      </c>
      <c r="T632" s="47">
        <f t="shared" si="326"/>
        <v>33.249444281832375</v>
      </c>
      <c r="U632" s="12">
        <f t="shared" si="334"/>
        <v>-0.44175978851959463</v>
      </c>
      <c r="V632" s="51">
        <f t="shared" si="327"/>
        <v>-0.44175978851959463</v>
      </c>
      <c r="W632" s="47">
        <f t="shared" si="318"/>
        <v>2.6998328650701984</v>
      </c>
      <c r="X632" s="51">
        <f t="shared" si="328"/>
        <v>2.6998328650701984</v>
      </c>
      <c r="Y632" s="51">
        <f t="shared" si="329"/>
        <v>2.6999999999999997</v>
      </c>
      <c r="Z632" s="47">
        <f t="shared" si="319"/>
        <v>-30.057520881577481</v>
      </c>
      <c r="AA632" s="47">
        <f t="shared" si="320"/>
        <v>14.215167375173925</v>
      </c>
      <c r="AB632" s="47">
        <f t="shared" si="330"/>
        <v>33.249444281832375</v>
      </c>
      <c r="AC632" s="51"/>
      <c r="AD632" s="12">
        <f t="shared" si="317"/>
        <v>-2.6998328650701984</v>
      </c>
      <c r="AE632" s="44">
        <f t="shared" si="331"/>
        <v>-154.68902855923542</v>
      </c>
      <c r="AF632" s="43">
        <f t="shared" si="338"/>
        <v>4.2661371850335836</v>
      </c>
      <c r="AG632" s="45">
        <f t="shared" si="335"/>
        <v>43338</v>
      </c>
      <c r="AH632" s="42">
        <f t="shared" si="336"/>
        <v>248</v>
      </c>
      <c r="AI632" s="45">
        <f t="shared" si="337"/>
        <v>43338</v>
      </c>
      <c r="AJ632" s="30">
        <f t="shared" si="321"/>
        <v>-30.057520881577481</v>
      </c>
      <c r="AK632" s="30">
        <f t="shared" si="322"/>
        <v>14.215167375173925</v>
      </c>
      <c r="AL632" s="42"/>
      <c r="AM632" s="42"/>
    </row>
    <row r="633" spans="15:39" x14ac:dyDescent="0.25">
      <c r="O633" s="44">
        <f t="shared" si="332"/>
        <v>43.617644162318854</v>
      </c>
      <c r="P633" s="12">
        <f t="shared" si="333"/>
        <v>-5.4789375878605275</v>
      </c>
      <c r="Q633" s="44">
        <f t="shared" si="323"/>
        <v>-313.91999999999587</v>
      </c>
      <c r="R633" s="47">
        <f t="shared" si="324"/>
        <v>30.255523064956808</v>
      </c>
      <c r="S633" s="47">
        <f t="shared" si="325"/>
        <v>14.025687736032431</v>
      </c>
      <c r="T633" s="47">
        <f t="shared" si="326"/>
        <v>33.348412142151894</v>
      </c>
      <c r="U633" s="12">
        <f t="shared" si="334"/>
        <v>-0.43408493117942137</v>
      </c>
      <c r="V633" s="51">
        <f t="shared" si="327"/>
        <v>-0.43408493117942137</v>
      </c>
      <c r="W633" s="47">
        <f t="shared" si="318"/>
        <v>2.7075077224103716</v>
      </c>
      <c r="X633" s="51">
        <f t="shared" si="328"/>
        <v>2.7075077224103716</v>
      </c>
      <c r="Y633" s="51">
        <f t="shared" si="329"/>
        <v>2.71</v>
      </c>
      <c r="Z633" s="47">
        <f t="shared" si="319"/>
        <v>-30.255523064956808</v>
      </c>
      <c r="AA633" s="47">
        <f t="shared" si="320"/>
        <v>14.025687736032429</v>
      </c>
      <c r="AB633" s="47">
        <f t="shared" si="330"/>
        <v>33.348412142151894</v>
      </c>
      <c r="AC633" s="51"/>
      <c r="AD633" s="12">
        <f t="shared" si="317"/>
        <v>-2.7075077224103716</v>
      </c>
      <c r="AE633" s="44">
        <f t="shared" si="331"/>
        <v>-155.12876549319236</v>
      </c>
      <c r="AF633" s="43">
        <f t="shared" si="338"/>
        <v>4.2738120423737573</v>
      </c>
      <c r="AG633" s="45">
        <f t="shared" si="335"/>
        <v>43339</v>
      </c>
      <c r="AH633" s="42">
        <f t="shared" si="336"/>
        <v>249</v>
      </c>
      <c r="AI633" s="45">
        <f t="shared" si="337"/>
        <v>43339</v>
      </c>
      <c r="AJ633" s="30">
        <f t="shared" si="321"/>
        <v>-30.255523064956808</v>
      </c>
      <c r="AK633" s="30">
        <f t="shared" si="322"/>
        <v>14.025687736032429</v>
      </c>
      <c r="AL633" s="42"/>
      <c r="AM633" s="42"/>
    </row>
    <row r="634" spans="15:39" x14ac:dyDescent="0.25">
      <c r="O634" s="44">
        <f t="shared" si="332"/>
        <v>43.617644162318854</v>
      </c>
      <c r="P634" s="12">
        <f t="shared" si="333"/>
        <v>-5.4852207731677067</v>
      </c>
      <c r="Q634" s="44">
        <f t="shared" si="323"/>
        <v>-314.27999999999588</v>
      </c>
      <c r="R634" s="47">
        <f t="shared" si="324"/>
        <v>30.452330812091287</v>
      </c>
      <c r="S634" s="47">
        <f t="shared" si="325"/>
        <v>13.834967760833123</v>
      </c>
      <c r="T634" s="47">
        <f t="shared" si="326"/>
        <v>33.447732132871671</v>
      </c>
      <c r="U634" s="12">
        <f t="shared" si="334"/>
        <v>-0.42643694852875696</v>
      </c>
      <c r="V634" s="51">
        <f t="shared" si="327"/>
        <v>-0.42643694852875696</v>
      </c>
      <c r="W634" s="47">
        <f t="shared" si="318"/>
        <v>2.715155705061036</v>
      </c>
      <c r="X634" s="51">
        <f t="shared" si="328"/>
        <v>2.715155705061036</v>
      </c>
      <c r="Y634" s="51">
        <f t="shared" si="329"/>
        <v>2.7199999999999998</v>
      </c>
      <c r="Z634" s="47">
        <f t="shared" si="319"/>
        <v>-30.452330812091283</v>
      </c>
      <c r="AA634" s="47">
        <f t="shared" si="320"/>
        <v>13.834967760833123</v>
      </c>
      <c r="AB634" s="47">
        <f t="shared" si="330"/>
        <v>33.447732132871671</v>
      </c>
      <c r="AC634" s="51"/>
      <c r="AD634" s="12">
        <f t="shared" si="317"/>
        <v>-2.715155705061036</v>
      </c>
      <c r="AE634" s="44">
        <f t="shared" si="331"/>
        <v>-155.5669626208647</v>
      </c>
      <c r="AF634" s="43">
        <f t="shared" si="338"/>
        <v>4.2814600250244208</v>
      </c>
      <c r="AG634" s="45">
        <f t="shared" si="335"/>
        <v>43339</v>
      </c>
      <c r="AH634" s="42">
        <f t="shared" si="336"/>
        <v>249</v>
      </c>
      <c r="AI634" s="45">
        <f t="shared" si="337"/>
        <v>43339</v>
      </c>
      <c r="AJ634" s="30">
        <f t="shared" si="321"/>
        <v>-30.452330812091283</v>
      </c>
      <c r="AK634" s="30">
        <f t="shared" si="322"/>
        <v>13.834967760833123</v>
      </c>
      <c r="AL634" s="42"/>
      <c r="AM634" s="42"/>
    </row>
    <row r="635" spans="15:39" x14ac:dyDescent="0.25">
      <c r="O635" s="44">
        <f t="shared" si="332"/>
        <v>43.617644162318854</v>
      </c>
      <c r="P635" s="12">
        <f t="shared" si="333"/>
        <v>-5.4915039584748859</v>
      </c>
      <c r="Q635" s="44">
        <f t="shared" si="323"/>
        <v>-314.63999999999584</v>
      </c>
      <c r="R635" s="47">
        <f t="shared" si="324"/>
        <v>30.647936353348037</v>
      </c>
      <c r="S635" s="47">
        <f t="shared" si="325"/>
        <v>13.643014978874064</v>
      </c>
      <c r="T635" s="47">
        <f t="shared" si="326"/>
        <v>33.547397222924076</v>
      </c>
      <c r="U635" s="12">
        <f t="shared" si="334"/>
        <v>-0.41881569553427755</v>
      </c>
      <c r="V635" s="51">
        <f t="shared" si="327"/>
        <v>-0.41881569553427755</v>
      </c>
      <c r="W635" s="47">
        <f t="shared" si="318"/>
        <v>2.7227769580555155</v>
      </c>
      <c r="X635" s="51">
        <f t="shared" si="328"/>
        <v>2.7227769580555155</v>
      </c>
      <c r="Y635" s="51">
        <f t="shared" si="329"/>
        <v>2.73</v>
      </c>
      <c r="Z635" s="47">
        <f t="shared" si="319"/>
        <v>-30.647936353348033</v>
      </c>
      <c r="AA635" s="47">
        <f t="shared" si="320"/>
        <v>13.643014978874064</v>
      </c>
      <c r="AB635" s="47">
        <f t="shared" si="330"/>
        <v>33.547397222924076</v>
      </c>
      <c r="AC635" s="51"/>
      <c r="AD635" s="12">
        <f t="shared" si="317"/>
        <v>-2.7227769580555155</v>
      </c>
      <c r="AE635" s="44">
        <f t="shared" si="331"/>
        <v>-156.00362825204982</v>
      </c>
      <c r="AF635" s="43">
        <f t="shared" si="338"/>
        <v>4.2890812780189007</v>
      </c>
      <c r="AG635" s="45">
        <f t="shared" si="335"/>
        <v>43340</v>
      </c>
      <c r="AH635" s="42">
        <f t="shared" si="336"/>
        <v>250</v>
      </c>
      <c r="AI635" s="45">
        <f t="shared" si="337"/>
        <v>43340</v>
      </c>
      <c r="AJ635" s="30">
        <f t="shared" si="321"/>
        <v>-30.647936353348033</v>
      </c>
      <c r="AK635" s="30">
        <f t="shared" si="322"/>
        <v>13.643014978874064</v>
      </c>
      <c r="AL635" s="42"/>
      <c r="AM635" s="42"/>
    </row>
    <row r="636" spans="15:39" x14ac:dyDescent="0.25">
      <c r="O636" s="44">
        <f t="shared" si="332"/>
        <v>43.617644162318854</v>
      </c>
      <c r="P636" s="12">
        <f t="shared" si="333"/>
        <v>-5.4977871437820651</v>
      </c>
      <c r="Q636" s="44">
        <f t="shared" si="323"/>
        <v>-314.99999999999579</v>
      </c>
      <c r="R636" s="47">
        <f t="shared" si="324"/>
        <v>30.842331966555236</v>
      </c>
      <c r="S636" s="47">
        <f t="shared" si="325"/>
        <v>13.449836968122401</v>
      </c>
      <c r="T636" s="47">
        <f t="shared" si="326"/>
        <v>33.647400428625495</v>
      </c>
      <c r="U636" s="12">
        <f t="shared" si="334"/>
        <v>-0.41122102563579888</v>
      </c>
      <c r="V636" s="51">
        <f t="shared" si="327"/>
        <v>-0.41122102563579888</v>
      </c>
      <c r="W636" s="47">
        <f t="shared" si="318"/>
        <v>2.7303716279539945</v>
      </c>
      <c r="X636" s="51">
        <f t="shared" si="328"/>
        <v>2.7303716279539945</v>
      </c>
      <c r="Y636" s="51">
        <f t="shared" si="329"/>
        <v>2.7399999999999998</v>
      </c>
      <c r="Z636" s="47">
        <f t="shared" si="319"/>
        <v>-30.842331966555239</v>
      </c>
      <c r="AA636" s="47">
        <f t="shared" si="320"/>
        <v>13.449836968122403</v>
      </c>
      <c r="AB636" s="47">
        <f t="shared" si="330"/>
        <v>33.647400428625495</v>
      </c>
      <c r="AC636" s="51"/>
      <c r="AD636" s="12">
        <f t="shared" si="317"/>
        <v>-2.7303716279539945</v>
      </c>
      <c r="AE636" s="44">
        <f t="shared" si="331"/>
        <v>-156.4387707840277</v>
      </c>
      <c r="AF636" s="43">
        <f t="shared" si="338"/>
        <v>4.2966759479173797</v>
      </c>
      <c r="AG636" s="45">
        <f t="shared" si="335"/>
        <v>43340</v>
      </c>
      <c r="AH636" s="42">
        <f t="shared" si="336"/>
        <v>250</v>
      </c>
      <c r="AI636" s="45">
        <f t="shared" si="337"/>
        <v>43340</v>
      </c>
      <c r="AJ636" s="30">
        <f t="shared" si="321"/>
        <v>-30.842331966555239</v>
      </c>
      <c r="AK636" s="30">
        <f t="shared" si="322"/>
        <v>13.449836968122403</v>
      </c>
      <c r="AL636" s="42"/>
      <c r="AM636" s="42"/>
    </row>
    <row r="637" spans="15:39" x14ac:dyDescent="0.25">
      <c r="O637" s="44">
        <f t="shared" si="332"/>
        <v>43.617644162318854</v>
      </c>
      <c r="P637" s="12">
        <f t="shared" si="333"/>
        <v>-5.5040703290892443</v>
      </c>
      <c r="Q637" s="44">
        <f t="shared" si="323"/>
        <v>-315.35999999999581</v>
      </c>
      <c r="R637" s="47">
        <f t="shared" si="324"/>
        <v>31.035509977306926</v>
      </c>
      <c r="S637" s="47">
        <f t="shared" si="325"/>
        <v>13.255441354915231</v>
      </c>
      <c r="T637" s="47">
        <f t="shared" si="326"/>
        <v>33.747734813837724</v>
      </c>
      <c r="U637" s="12">
        <f t="shared" si="334"/>
        <v>-0.40365279083338895</v>
      </c>
      <c r="V637" s="51">
        <f t="shared" si="327"/>
        <v>-0.40365279083338895</v>
      </c>
      <c r="W637" s="47">
        <f t="shared" si="318"/>
        <v>2.737939862756404</v>
      </c>
      <c r="X637" s="51">
        <f t="shared" si="328"/>
        <v>2.737939862756404</v>
      </c>
      <c r="Y637" s="51">
        <f t="shared" si="329"/>
        <v>2.7399999999999998</v>
      </c>
      <c r="Z637" s="47">
        <f t="shared" si="319"/>
        <v>-31.035509977306926</v>
      </c>
      <c r="AA637" s="47">
        <f t="shared" si="320"/>
        <v>13.255441354915231</v>
      </c>
      <c r="AB637" s="47">
        <f t="shared" si="330"/>
        <v>33.747734813837724</v>
      </c>
      <c r="AC637" s="51"/>
      <c r="AD637" s="12">
        <f t="shared" si="317"/>
        <v>-2.737939862756404</v>
      </c>
      <c r="AE637" s="44">
        <f t="shared" si="331"/>
        <v>-156.8723986965698</v>
      </c>
      <c r="AF637" s="43">
        <f t="shared" si="338"/>
        <v>4.3042441827197893</v>
      </c>
      <c r="AG637" s="45">
        <f t="shared" si="335"/>
        <v>43341</v>
      </c>
      <c r="AH637" s="42">
        <f t="shared" si="336"/>
        <v>251</v>
      </c>
      <c r="AI637" s="45">
        <f t="shared" si="337"/>
        <v>43341</v>
      </c>
      <c r="AJ637" s="30">
        <f t="shared" si="321"/>
        <v>-31.035509977306926</v>
      </c>
      <c r="AK637" s="30">
        <f t="shared" si="322"/>
        <v>13.255441354915231</v>
      </c>
      <c r="AL637" s="42"/>
      <c r="AM637" s="42"/>
    </row>
    <row r="638" spans="15:39" x14ac:dyDescent="0.25">
      <c r="O638" s="44">
        <f t="shared" si="332"/>
        <v>43.617644162318854</v>
      </c>
      <c r="P638" s="12">
        <f t="shared" si="333"/>
        <v>-5.5103535143964235</v>
      </c>
      <c r="Q638" s="44">
        <f t="shared" si="323"/>
        <v>-315.71999999999576</v>
      </c>
      <c r="R638" s="47">
        <f t="shared" si="324"/>
        <v>31.227462759266015</v>
      </c>
      <c r="S638" s="47">
        <f t="shared" si="325"/>
        <v>13.059835813658506</v>
      </c>
      <c r="T638" s="47">
        <f t="shared" si="326"/>
        <v>33.84839349010619</v>
      </c>
      <c r="U638" s="12">
        <f t="shared" si="334"/>
        <v>-0.3961108417723585</v>
      </c>
      <c r="V638" s="51">
        <f t="shared" si="327"/>
        <v>-0.3961108417723585</v>
      </c>
      <c r="W638" s="47">
        <f t="shared" si="318"/>
        <v>2.7454818118174344</v>
      </c>
      <c r="X638" s="51">
        <f t="shared" si="328"/>
        <v>2.7454818118174344</v>
      </c>
      <c r="Y638" s="51">
        <f t="shared" si="329"/>
        <v>2.75</v>
      </c>
      <c r="Z638" s="47">
        <f t="shared" si="319"/>
        <v>-31.227462759266011</v>
      </c>
      <c r="AA638" s="47">
        <f t="shared" si="320"/>
        <v>13.059835813658506</v>
      </c>
      <c r="AB638" s="47">
        <f t="shared" si="330"/>
        <v>33.84839349010619</v>
      </c>
      <c r="AC638" s="51"/>
      <c r="AD638" s="12">
        <f t="shared" si="317"/>
        <v>-2.7454818118174344</v>
      </c>
      <c r="AE638" s="44">
        <f t="shared" si="331"/>
        <v>-157.3045205470695</v>
      </c>
      <c r="AF638" s="43">
        <f t="shared" si="338"/>
        <v>4.3117861317808197</v>
      </c>
      <c r="AG638" s="45">
        <f t="shared" si="335"/>
        <v>43341</v>
      </c>
      <c r="AH638" s="42">
        <f t="shared" si="336"/>
        <v>251</v>
      </c>
      <c r="AI638" s="45">
        <f t="shared" si="337"/>
        <v>43341</v>
      </c>
      <c r="AJ638" s="30">
        <f t="shared" si="321"/>
        <v>-31.227462759266011</v>
      </c>
      <c r="AK638" s="30">
        <f t="shared" si="322"/>
        <v>13.059835813658506</v>
      </c>
      <c r="AL638" s="42"/>
      <c r="AM638" s="42"/>
    </row>
    <row r="639" spans="15:39" x14ac:dyDescent="0.25">
      <c r="O639" s="44">
        <f t="shared" si="332"/>
        <v>43.617644162318854</v>
      </c>
      <c r="P639" s="12">
        <f t="shared" si="333"/>
        <v>-5.5166366997036027</v>
      </c>
      <c r="Q639" s="44">
        <f t="shared" si="323"/>
        <v>-316.07999999999572</v>
      </c>
      <c r="R639" s="47">
        <f t="shared" si="324"/>
        <v>31.418182734465354</v>
      </c>
      <c r="S639" s="47">
        <f t="shared" si="325"/>
        <v>12.863028066524056</v>
      </c>
      <c r="T639" s="47">
        <f t="shared" si="326"/>
        <v>33.949369616775542</v>
      </c>
      <c r="U639" s="12">
        <f t="shared" si="334"/>
        <v>-0.38859502782614608</v>
      </c>
      <c r="V639" s="51">
        <f t="shared" si="327"/>
        <v>-0.38859502782614608</v>
      </c>
      <c r="W639" s="47">
        <f t="shared" si="318"/>
        <v>2.7529976257636468</v>
      </c>
      <c r="X639" s="51">
        <f t="shared" si="328"/>
        <v>2.7529976257636468</v>
      </c>
      <c r="Y639" s="51">
        <f t="shared" si="329"/>
        <v>2.76</v>
      </c>
      <c r="Z639" s="47">
        <f t="shared" si="319"/>
        <v>-31.418182734465351</v>
      </c>
      <c r="AA639" s="47">
        <f t="shared" si="320"/>
        <v>12.863028066524056</v>
      </c>
      <c r="AB639" s="47">
        <f t="shared" si="330"/>
        <v>33.949369616775542</v>
      </c>
      <c r="AC639" s="51"/>
      <c r="AD639" s="12">
        <f t="shared" si="317"/>
        <v>-2.7529976257636468</v>
      </c>
      <c r="AE639" s="44">
        <f t="shared" si="331"/>
        <v>-157.73514496579304</v>
      </c>
      <c r="AF639" s="43">
        <f t="shared" si="338"/>
        <v>4.3193019457270321</v>
      </c>
      <c r="AG639" s="45">
        <f t="shared" si="335"/>
        <v>43341</v>
      </c>
      <c r="AH639" s="42">
        <f t="shared" si="336"/>
        <v>251</v>
      </c>
      <c r="AI639" s="45">
        <f t="shared" si="337"/>
        <v>43341</v>
      </c>
      <c r="AJ639" s="30">
        <f t="shared" si="321"/>
        <v>-31.418182734465351</v>
      </c>
      <c r="AK639" s="30">
        <f t="shared" si="322"/>
        <v>12.863028066524056</v>
      </c>
      <c r="AL639" s="42"/>
      <c r="AM639" s="42"/>
    </row>
    <row r="640" spans="15:39" x14ac:dyDescent="0.25">
      <c r="O640" s="44">
        <f t="shared" si="332"/>
        <v>43.617644162318854</v>
      </c>
      <c r="P640" s="12">
        <f t="shared" si="333"/>
        <v>-5.5229198850107819</v>
      </c>
      <c r="Q640" s="44">
        <f t="shared" si="323"/>
        <v>-316.43999999999573</v>
      </c>
      <c r="R640" s="47">
        <f t="shared" si="324"/>
        <v>31.607662373606878</v>
      </c>
      <c r="S640" s="47">
        <f t="shared" si="325"/>
        <v>12.665025883144761</v>
      </c>
      <c r="T640" s="47">
        <f t="shared" si="326"/>
        <v>34.050656401083529</v>
      </c>
      <c r="U640" s="12">
        <f t="shared" si="334"/>
        <v>-0.38110519717711844</v>
      </c>
      <c r="V640" s="51">
        <f t="shared" si="327"/>
        <v>-0.38110519717711844</v>
      </c>
      <c r="W640" s="47">
        <f t="shared" si="318"/>
        <v>2.7604874564126747</v>
      </c>
      <c r="X640" s="51">
        <f t="shared" si="328"/>
        <v>2.7604874564126747</v>
      </c>
      <c r="Y640" s="51">
        <f t="shared" si="329"/>
        <v>2.7699999999999996</v>
      </c>
      <c r="Z640" s="47">
        <f t="shared" si="319"/>
        <v>-31.607662373606875</v>
      </c>
      <c r="AA640" s="47">
        <f t="shared" si="320"/>
        <v>12.665025883144761</v>
      </c>
      <c r="AB640" s="47">
        <f t="shared" si="330"/>
        <v>34.050656401083522</v>
      </c>
      <c r="AC640" s="51"/>
      <c r="AD640" s="12">
        <f t="shared" ref="AD640:AD703" si="339">ATAN(S640/R640)-PI()</f>
        <v>-2.7604874564126747</v>
      </c>
      <c r="AE640" s="44">
        <f t="shared" si="331"/>
        <v>-158.16428065125007</v>
      </c>
      <c r="AF640" s="43">
        <f t="shared" si="338"/>
        <v>4.3267917763760604</v>
      </c>
      <c r="AG640" s="45">
        <f t="shared" si="335"/>
        <v>43342</v>
      </c>
      <c r="AH640" s="42">
        <f t="shared" si="336"/>
        <v>252</v>
      </c>
      <c r="AI640" s="45">
        <f t="shared" si="337"/>
        <v>43342</v>
      </c>
      <c r="AJ640" s="30">
        <f t="shared" si="321"/>
        <v>-31.607662373606875</v>
      </c>
      <c r="AK640" s="30">
        <f t="shared" si="322"/>
        <v>12.665025883144761</v>
      </c>
      <c r="AL640" s="42"/>
      <c r="AM640" s="42"/>
    </row>
    <row r="641" spans="15:39" x14ac:dyDescent="0.25">
      <c r="O641" s="44">
        <f t="shared" si="332"/>
        <v>43.617644162318854</v>
      </c>
      <c r="P641" s="12">
        <f t="shared" si="333"/>
        <v>-5.5292030703179611</v>
      </c>
      <c r="Q641" s="44">
        <f t="shared" si="323"/>
        <v>-316.79999999999569</v>
      </c>
      <c r="R641" s="47">
        <f t="shared" si="324"/>
        <v>31.795894196358876</v>
      </c>
      <c r="S641" s="47">
        <f t="shared" si="325"/>
        <v>12.465837080307775</v>
      </c>
      <c r="T641" s="47">
        <f t="shared" si="326"/>
        <v>34.152247098233879</v>
      </c>
      <c r="U641" s="12">
        <f t="shared" si="334"/>
        <v>-0.37364119689530118</v>
      </c>
      <c r="V641" s="51">
        <f t="shared" si="327"/>
        <v>-0.37364119689530118</v>
      </c>
      <c r="W641" s="47">
        <f t="shared" ref="W641:W704" si="340">U641+$D$8-$I$10+PI()</f>
        <v>2.7679514566944921</v>
      </c>
      <c r="X641" s="51">
        <f t="shared" si="328"/>
        <v>2.7679514566944921</v>
      </c>
      <c r="Y641" s="51">
        <f t="shared" si="329"/>
        <v>2.7699999999999996</v>
      </c>
      <c r="Z641" s="47">
        <f t="shared" ref="Z641:Z704" si="341">-T641*COS(V641)</f>
        <v>-31.795894196358876</v>
      </c>
      <c r="AA641" s="47">
        <f t="shared" ref="AA641:AA704" si="342">-T641*SIN(V641)</f>
        <v>12.465837080307775</v>
      </c>
      <c r="AB641" s="47">
        <f t="shared" si="330"/>
        <v>34.152247098233879</v>
      </c>
      <c r="AC641" s="51"/>
      <c r="AD641" s="12">
        <f t="shared" si="339"/>
        <v>-2.7679514566944921</v>
      </c>
      <c r="AE641" s="44">
        <f t="shared" si="331"/>
        <v>-158.59193636568267</v>
      </c>
      <c r="AF641" s="43">
        <f t="shared" si="338"/>
        <v>4.3342557766578773</v>
      </c>
      <c r="AG641" s="45">
        <f t="shared" si="335"/>
        <v>43342</v>
      </c>
      <c r="AH641" s="42">
        <f t="shared" si="336"/>
        <v>252</v>
      </c>
      <c r="AI641" s="45">
        <f t="shared" si="337"/>
        <v>43342</v>
      </c>
      <c r="AJ641" s="30">
        <f t="shared" si="321"/>
        <v>-31.795894196358876</v>
      </c>
      <c r="AK641" s="30">
        <f t="shared" si="322"/>
        <v>12.465837080307775</v>
      </c>
      <c r="AL641" s="42"/>
      <c r="AM641" s="42"/>
    </row>
    <row r="642" spans="15:39" x14ac:dyDescent="0.25">
      <c r="O642" s="44">
        <f t="shared" si="332"/>
        <v>43.617644162318854</v>
      </c>
      <c r="P642" s="12">
        <f t="shared" si="333"/>
        <v>-5.5354862556251403</v>
      </c>
      <c r="Q642" s="44">
        <f t="shared" si="323"/>
        <v>-317.15999999999565</v>
      </c>
      <c r="R642" s="47">
        <f t="shared" si="324"/>
        <v>31.982870771651299</v>
      </c>
      <c r="S642" s="47">
        <f t="shared" si="325"/>
        <v>12.265469521645979</v>
      </c>
      <c r="T642" s="47">
        <f t="shared" si="326"/>
        <v>34.254135011448959</v>
      </c>
      <c r="U642" s="12">
        <f t="shared" si="334"/>
        <v>-0.36620287301506482</v>
      </c>
      <c r="V642" s="51">
        <f t="shared" si="327"/>
        <v>-0.36620287301506482</v>
      </c>
      <c r="W642" s="47">
        <f t="shared" si="340"/>
        <v>2.7753897805747281</v>
      </c>
      <c r="X642" s="51">
        <f t="shared" si="328"/>
        <v>2.7753897805747281</v>
      </c>
      <c r="Y642" s="51">
        <f t="shared" si="329"/>
        <v>2.78</v>
      </c>
      <c r="Z642" s="47">
        <f t="shared" si="341"/>
        <v>-31.982870771651299</v>
      </c>
      <c r="AA642" s="47">
        <f t="shared" si="342"/>
        <v>12.265469521645977</v>
      </c>
      <c r="AB642" s="47">
        <f t="shared" si="330"/>
        <v>34.254135011448959</v>
      </c>
      <c r="AC642" s="51"/>
      <c r="AD642" s="12">
        <f t="shared" si="339"/>
        <v>-2.7753897805747281</v>
      </c>
      <c r="AE642" s="44">
        <f t="shared" si="331"/>
        <v>-159.01812093067156</v>
      </c>
      <c r="AF642" s="43">
        <f t="shared" si="338"/>
        <v>4.3416941005381133</v>
      </c>
      <c r="AG642" s="45">
        <f t="shared" si="335"/>
        <v>43343</v>
      </c>
      <c r="AH642" s="42">
        <f t="shared" si="336"/>
        <v>253</v>
      </c>
      <c r="AI642" s="45">
        <f t="shared" si="337"/>
        <v>43343</v>
      </c>
      <c r="AJ642" s="30">
        <f t="shared" si="321"/>
        <v>-31.982870771651299</v>
      </c>
      <c r="AK642" s="30">
        <f t="shared" si="322"/>
        <v>12.265469521645977</v>
      </c>
      <c r="AL642" s="42"/>
      <c r="AM642" s="42"/>
    </row>
    <row r="643" spans="15:39" x14ac:dyDescent="0.25">
      <c r="O643" s="44">
        <f t="shared" si="332"/>
        <v>43.617644162318854</v>
      </c>
      <c r="P643" s="12">
        <f t="shared" si="333"/>
        <v>-5.5417694409323195</v>
      </c>
      <c r="Q643" s="44">
        <f t="shared" si="323"/>
        <v>-317.51999999999566</v>
      </c>
      <c r="R643" s="47">
        <f t="shared" si="324"/>
        <v>32.168584717969104</v>
      </c>
      <c r="S643" s="47">
        <f t="shared" si="325"/>
        <v>12.063931117327495</v>
      </c>
      <c r="T643" s="47">
        <f t="shared" si="326"/>
        <v>34.356313492002862</v>
      </c>
      <c r="U643" s="12">
        <f t="shared" si="334"/>
        <v>-0.35879007060978502</v>
      </c>
      <c r="V643" s="51">
        <f t="shared" si="327"/>
        <v>-0.35879007060978502</v>
      </c>
      <c r="W643" s="47">
        <f t="shared" si="340"/>
        <v>2.782802582980008</v>
      </c>
      <c r="X643" s="51">
        <f t="shared" si="328"/>
        <v>2.782802582980008</v>
      </c>
      <c r="Y643" s="51">
        <f t="shared" si="329"/>
        <v>2.7899999999999996</v>
      </c>
      <c r="Z643" s="47">
        <f t="shared" si="341"/>
        <v>-32.168584717969104</v>
      </c>
      <c r="AA643" s="47">
        <f t="shared" si="342"/>
        <v>12.063931117327494</v>
      </c>
      <c r="AB643" s="47">
        <f t="shared" si="330"/>
        <v>34.356313492002862</v>
      </c>
      <c r="AC643" s="51"/>
      <c r="AD643" s="12">
        <f t="shared" si="339"/>
        <v>-2.782802582980008</v>
      </c>
      <c r="AE643" s="44">
        <f t="shared" si="331"/>
        <v>-159.4428432228585</v>
      </c>
      <c r="AF643" s="43">
        <f t="shared" si="338"/>
        <v>4.3491069029433937</v>
      </c>
      <c r="AG643" s="45">
        <f t="shared" si="335"/>
        <v>43343</v>
      </c>
      <c r="AH643" s="42">
        <f t="shared" si="336"/>
        <v>253</v>
      </c>
      <c r="AI643" s="45">
        <f t="shared" si="337"/>
        <v>43343</v>
      </c>
      <c r="AJ643" s="30">
        <f t="shared" si="321"/>
        <v>-32.168584717969104</v>
      </c>
      <c r="AK643" s="30">
        <f t="shared" si="322"/>
        <v>12.063931117327494</v>
      </c>
      <c r="AL643" s="42"/>
      <c r="AM643" s="42"/>
    </row>
    <row r="644" spans="15:39" x14ac:dyDescent="0.25">
      <c r="O644" s="44">
        <f t="shared" si="332"/>
        <v>43.617644162318854</v>
      </c>
      <c r="P644" s="12">
        <f t="shared" si="333"/>
        <v>-5.5480526262394987</v>
      </c>
      <c r="Q644" s="44">
        <f t="shared" si="323"/>
        <v>-317.87999999999562</v>
      </c>
      <c r="R644" s="47">
        <f t="shared" si="324"/>
        <v>32.35302870364368</v>
      </c>
      <c r="S644" s="47">
        <f t="shared" si="325"/>
        <v>11.861229823743443</v>
      </c>
      <c r="T644" s="47">
        <f t="shared" si="326"/>
        <v>34.45877593923575</v>
      </c>
      <c r="U644" s="12">
        <f t="shared" si="334"/>
        <v>-0.35140263386450238</v>
      </c>
      <c r="V644" s="51">
        <f t="shared" si="327"/>
        <v>-0.35140263386450238</v>
      </c>
      <c r="W644" s="47">
        <f t="shared" si="340"/>
        <v>2.7901900197252907</v>
      </c>
      <c r="X644" s="51">
        <f t="shared" si="328"/>
        <v>2.7901900197252907</v>
      </c>
      <c r="Y644" s="51">
        <f t="shared" si="329"/>
        <v>2.8</v>
      </c>
      <c r="Z644" s="47">
        <f t="shared" si="341"/>
        <v>-32.35302870364368</v>
      </c>
      <c r="AA644" s="47">
        <f t="shared" si="342"/>
        <v>11.861229823743443</v>
      </c>
      <c r="AB644" s="47">
        <f t="shared" si="330"/>
        <v>34.45877593923575</v>
      </c>
      <c r="AC644" s="51"/>
      <c r="AD644" s="12">
        <f t="shared" si="339"/>
        <v>-2.7901900197252907</v>
      </c>
      <c r="AE644" s="44">
        <f t="shared" si="331"/>
        <v>-159.86611216978307</v>
      </c>
      <c r="AF644" s="43">
        <f t="shared" si="338"/>
        <v>4.3564943396886759</v>
      </c>
      <c r="AG644" s="45">
        <f t="shared" si="335"/>
        <v>43344</v>
      </c>
      <c r="AH644" s="42">
        <f t="shared" si="336"/>
        <v>254</v>
      </c>
      <c r="AI644" s="45">
        <f t="shared" si="337"/>
        <v>43344</v>
      </c>
      <c r="AJ644" s="30">
        <f t="shared" si="321"/>
        <v>-32.35302870364368</v>
      </c>
      <c r="AK644" s="30">
        <f t="shared" si="322"/>
        <v>11.861229823743443</v>
      </c>
      <c r="AL644" s="42"/>
      <c r="AM644" s="42"/>
    </row>
    <row r="645" spans="15:39" x14ac:dyDescent="0.25">
      <c r="O645" s="44">
        <f t="shared" si="332"/>
        <v>43.617644162318854</v>
      </c>
      <c r="P645" s="12">
        <f t="shared" si="333"/>
        <v>-5.5543358115466779</v>
      </c>
      <c r="Q645" s="44">
        <f t="shared" si="323"/>
        <v>-318.23999999999563</v>
      </c>
      <c r="R645" s="47">
        <f t="shared" si="324"/>
        <v>32.536195447142291</v>
      </c>
      <c r="S645" s="47">
        <f t="shared" si="325"/>
        <v>11.657373643193811</v>
      </c>
      <c r="T645" s="47">
        <f t="shared" si="326"/>
        <v>34.561515800550076</v>
      </c>
      <c r="U645" s="12">
        <f t="shared" si="334"/>
        <v>-0.34404040614660497</v>
      </c>
      <c r="V645" s="51">
        <f t="shared" si="327"/>
        <v>-0.34404040614660497</v>
      </c>
      <c r="W645" s="47">
        <f t="shared" si="340"/>
        <v>2.7975522474431882</v>
      </c>
      <c r="X645" s="51">
        <f t="shared" si="328"/>
        <v>2.7975522474431882</v>
      </c>
      <c r="Y645" s="51">
        <f t="shared" si="329"/>
        <v>2.8</v>
      </c>
      <c r="Z645" s="47">
        <f t="shared" si="341"/>
        <v>-32.536195447142291</v>
      </c>
      <c r="AA645" s="47">
        <f t="shared" si="342"/>
        <v>11.657373643193811</v>
      </c>
      <c r="AB645" s="47">
        <f t="shared" si="330"/>
        <v>34.561515800550076</v>
      </c>
      <c r="AC645" s="51"/>
      <c r="AD645" s="12">
        <f t="shared" si="339"/>
        <v>-2.7975522474431882</v>
      </c>
      <c r="AE645" s="44">
        <f t="shared" si="331"/>
        <v>-160.28793674583284</v>
      </c>
      <c r="AF645" s="43">
        <f t="shared" si="338"/>
        <v>4.3638565674065735</v>
      </c>
      <c r="AG645" s="45">
        <f t="shared" si="335"/>
        <v>43344</v>
      </c>
      <c r="AH645" s="42">
        <f t="shared" si="336"/>
        <v>254</v>
      </c>
      <c r="AI645" s="45">
        <f t="shared" si="337"/>
        <v>43344</v>
      </c>
      <c r="AJ645" s="30">
        <f t="shared" si="321"/>
        <v>-32.536195447142291</v>
      </c>
      <c r="AK645" s="30">
        <f t="shared" si="322"/>
        <v>11.657373643193811</v>
      </c>
      <c r="AL645" s="42"/>
      <c r="AM645" s="42"/>
    </row>
    <row r="646" spans="15:39" x14ac:dyDescent="0.25">
      <c r="O646" s="44">
        <f t="shared" si="332"/>
        <v>43.617644162318854</v>
      </c>
      <c r="P646" s="12">
        <f t="shared" si="333"/>
        <v>-5.5606189968538571</v>
      </c>
      <c r="Q646" s="44">
        <f t="shared" si="323"/>
        <v>-318.59999999999559</v>
      </c>
      <c r="R646" s="47">
        <f t="shared" si="324"/>
        <v>32.718077717355541</v>
      </c>
      <c r="S646" s="47">
        <f t="shared" si="325"/>
        <v>11.45237062357155</v>
      </c>
      <c r="T646" s="47">
        <f t="shared" si="326"/>
        <v>34.664526571389402</v>
      </c>
      <c r="U646" s="12">
        <f t="shared" si="334"/>
        <v>-0.33670323007455877</v>
      </c>
      <c r="V646" s="51">
        <f t="shared" si="327"/>
        <v>-0.33670323007455877</v>
      </c>
      <c r="W646" s="47">
        <f t="shared" si="340"/>
        <v>2.8048894235152342</v>
      </c>
      <c r="X646" s="51">
        <f t="shared" si="328"/>
        <v>2.8048894235152342</v>
      </c>
      <c r="Y646" s="51">
        <f t="shared" si="329"/>
        <v>2.8099999999999996</v>
      </c>
      <c r="Z646" s="47">
        <f t="shared" si="341"/>
        <v>-32.718077717355541</v>
      </c>
      <c r="AA646" s="47">
        <f t="shared" si="342"/>
        <v>11.452370623571548</v>
      </c>
      <c r="AB646" s="47">
        <f t="shared" si="330"/>
        <v>34.664526571389402</v>
      </c>
      <c r="AC646" s="51"/>
      <c r="AD646" s="12">
        <f t="shared" si="339"/>
        <v>-2.8048894235152342</v>
      </c>
      <c r="AE646" s="44">
        <f t="shared" si="331"/>
        <v>-160.70832596830545</v>
      </c>
      <c r="AF646" s="43">
        <f t="shared" si="338"/>
        <v>4.371193743478619</v>
      </c>
      <c r="AG646" s="45">
        <f t="shared" si="335"/>
        <v>43344</v>
      </c>
      <c r="AH646" s="42">
        <f t="shared" si="336"/>
        <v>254</v>
      </c>
      <c r="AI646" s="45">
        <f t="shared" si="337"/>
        <v>43344</v>
      </c>
      <c r="AJ646" s="30">
        <f t="shared" si="321"/>
        <v>-32.718077717355541</v>
      </c>
      <c r="AK646" s="30">
        <f t="shared" si="322"/>
        <v>11.452370623571548</v>
      </c>
      <c r="AL646" s="42"/>
      <c r="AM646" s="42"/>
    </row>
    <row r="647" spans="15:39" x14ac:dyDescent="0.25">
      <c r="O647" s="44">
        <f t="shared" si="332"/>
        <v>43.617644162318854</v>
      </c>
      <c r="P647" s="12">
        <f t="shared" si="333"/>
        <v>-5.5669021821610363</v>
      </c>
      <c r="Q647" s="44">
        <f t="shared" si="323"/>
        <v>-318.95999999999555</v>
      </c>
      <c r="R647" s="47">
        <f t="shared" si="324"/>
        <v>32.898668333882839</v>
      </c>
      <c r="S647" s="47">
        <f t="shared" si="325"/>
        <v>11.246228858044855</v>
      </c>
      <c r="T647" s="47">
        <f t="shared" si="326"/>
        <v>34.767801795200491</v>
      </c>
      <c r="U647" s="12">
        <f t="shared" si="334"/>
        <v>-0.32939094758471332</v>
      </c>
      <c r="V647" s="51">
        <f t="shared" si="327"/>
        <v>-0.32939094758471332</v>
      </c>
      <c r="W647" s="47">
        <f t="shared" si="340"/>
        <v>2.8122017060050797</v>
      </c>
      <c r="X647" s="51">
        <f t="shared" si="328"/>
        <v>2.8122017060050797</v>
      </c>
      <c r="Y647" s="51">
        <f t="shared" si="329"/>
        <v>2.82</v>
      </c>
      <c r="Z647" s="47">
        <f t="shared" si="341"/>
        <v>-32.898668333882839</v>
      </c>
      <c r="AA647" s="47">
        <f t="shared" si="342"/>
        <v>11.246228858044855</v>
      </c>
      <c r="AB647" s="47">
        <f t="shared" si="330"/>
        <v>34.767801795200491</v>
      </c>
      <c r="AC647" s="51"/>
      <c r="AD647" s="12">
        <f t="shared" si="339"/>
        <v>-2.8122017060050797</v>
      </c>
      <c r="AE647" s="44">
        <f t="shared" si="331"/>
        <v>-161.12728889358101</v>
      </c>
      <c r="AF647" s="43">
        <f t="shared" si="338"/>
        <v>4.3785060259684645</v>
      </c>
      <c r="AG647" s="45">
        <f t="shared" si="335"/>
        <v>43345</v>
      </c>
      <c r="AH647" s="42">
        <f t="shared" si="336"/>
        <v>255</v>
      </c>
      <c r="AI647" s="45">
        <f t="shared" si="337"/>
        <v>43345</v>
      </c>
      <c r="AJ647" s="30">
        <f t="shared" si="321"/>
        <v>-32.898668333882839</v>
      </c>
      <c r="AK647" s="30">
        <f t="shared" si="322"/>
        <v>11.246228858044855</v>
      </c>
      <c r="AL647" s="42"/>
      <c r="AM647" s="42"/>
    </row>
    <row r="648" spans="15:39" x14ac:dyDescent="0.25">
      <c r="O648" s="44">
        <f t="shared" si="332"/>
        <v>43.617644162318854</v>
      </c>
      <c r="P648" s="12">
        <f t="shared" si="333"/>
        <v>-5.5731853674682155</v>
      </c>
      <c r="Q648" s="44">
        <f t="shared" si="323"/>
        <v>-319.31999999999556</v>
      </c>
      <c r="R648" s="47">
        <f t="shared" si="324"/>
        <v>33.077960167315851</v>
      </c>
      <c r="S648" s="47">
        <f t="shared" si="325"/>
        <v>11.038956484737657</v>
      </c>
      <c r="T648" s="47">
        <f t="shared" si="326"/>
        <v>34.871335063379284</v>
      </c>
      <c r="U648" s="12">
        <f t="shared" si="334"/>
        <v>-0.32210339999620796</v>
      </c>
      <c r="V648" s="51">
        <f t="shared" si="327"/>
        <v>-0.32210339999620796</v>
      </c>
      <c r="W648" s="47">
        <f t="shared" si="340"/>
        <v>2.8194892535935852</v>
      </c>
      <c r="X648" s="51">
        <f t="shared" si="328"/>
        <v>2.8194892535935852</v>
      </c>
      <c r="Y648" s="51">
        <f t="shared" si="329"/>
        <v>2.82</v>
      </c>
      <c r="Z648" s="47">
        <f t="shared" si="341"/>
        <v>-33.077960167315851</v>
      </c>
      <c r="AA648" s="47">
        <f t="shared" si="342"/>
        <v>11.038956484737657</v>
      </c>
      <c r="AB648" s="47">
        <f t="shared" si="330"/>
        <v>34.871335063379284</v>
      </c>
      <c r="AC648" s="51"/>
      <c r="AD648" s="12">
        <f t="shared" si="339"/>
        <v>-2.8194892535935852</v>
      </c>
      <c r="AE648" s="44">
        <f t="shared" si="331"/>
        <v>-161.54483461340311</v>
      </c>
      <c r="AF648" s="43">
        <f t="shared" si="338"/>
        <v>4.3857935735569704</v>
      </c>
      <c r="AG648" s="45">
        <f t="shared" si="335"/>
        <v>43345</v>
      </c>
      <c r="AH648" s="42">
        <f t="shared" si="336"/>
        <v>255</v>
      </c>
      <c r="AI648" s="45">
        <f t="shared" si="337"/>
        <v>43345</v>
      </c>
      <c r="AJ648" s="30">
        <f t="shared" si="321"/>
        <v>-33.077960167315851</v>
      </c>
      <c r="AK648" s="30">
        <f t="shared" si="322"/>
        <v>11.038956484737657</v>
      </c>
      <c r="AL648" s="42"/>
      <c r="AM648" s="42"/>
    </row>
    <row r="649" spans="15:39" x14ac:dyDescent="0.25">
      <c r="O649" s="44">
        <f t="shared" si="332"/>
        <v>43.617644162318854</v>
      </c>
      <c r="P649" s="12">
        <f t="shared" si="333"/>
        <v>-5.5794685527753947</v>
      </c>
      <c r="Q649" s="44">
        <f t="shared" si="323"/>
        <v>-319.67999999999552</v>
      </c>
      <c r="R649" s="47">
        <f t="shared" si="324"/>
        <v>33.255946139519999</v>
      </c>
      <c r="S649" s="47">
        <f t="shared" si="325"/>
        <v>10.830561686408338</v>
      </c>
      <c r="T649" s="47">
        <f t="shared" si="326"/>
        <v>34.97512001520154</v>
      </c>
      <c r="U649" s="12">
        <f t="shared" si="334"/>
        <v>-0.31484042807400697</v>
      </c>
      <c r="V649" s="51">
        <f t="shared" si="327"/>
        <v>-0.31484042807400697</v>
      </c>
      <c r="W649" s="47">
        <f t="shared" si="340"/>
        <v>2.826752225515786</v>
      </c>
      <c r="X649" s="51">
        <f t="shared" si="328"/>
        <v>2.826752225515786</v>
      </c>
      <c r="Y649" s="51">
        <f t="shared" si="329"/>
        <v>2.8299999999999996</v>
      </c>
      <c r="Z649" s="47">
        <f t="shared" si="341"/>
        <v>-33.255946139519999</v>
      </c>
      <c r="AA649" s="47">
        <f t="shared" si="342"/>
        <v>10.830561686408338</v>
      </c>
      <c r="AB649" s="47">
        <f t="shared" si="330"/>
        <v>34.97512001520154</v>
      </c>
      <c r="AC649" s="51"/>
      <c r="AD649" s="12">
        <f t="shared" si="339"/>
        <v>-2.826752225515786</v>
      </c>
      <c r="AE649" s="44">
        <f t="shared" si="331"/>
        <v>-161.96097225126724</v>
      </c>
      <c r="AF649" s="43">
        <f t="shared" si="338"/>
        <v>4.3930565454791708</v>
      </c>
      <c r="AG649" s="45">
        <f t="shared" si="335"/>
        <v>43346</v>
      </c>
      <c r="AH649" s="42">
        <f t="shared" si="336"/>
        <v>256</v>
      </c>
      <c r="AI649" s="45">
        <f t="shared" si="337"/>
        <v>43346</v>
      </c>
      <c r="AJ649" s="30">
        <f t="shared" si="321"/>
        <v>-33.255946139519999</v>
      </c>
      <c r="AK649" s="30">
        <f t="shared" si="322"/>
        <v>10.830561686408338</v>
      </c>
      <c r="AL649" s="42"/>
      <c r="AM649" s="42"/>
    </row>
    <row r="650" spans="15:39" x14ac:dyDescent="0.25">
      <c r="O650" s="44">
        <f t="shared" si="332"/>
        <v>43.617644162318854</v>
      </c>
      <c r="P650" s="12">
        <f t="shared" si="333"/>
        <v>-5.5857517380825739</v>
      </c>
      <c r="Q650" s="44">
        <f t="shared" si="323"/>
        <v>-320.03999999999547</v>
      </c>
      <c r="R650" s="47">
        <f t="shared" si="324"/>
        <v>33.432619223913868</v>
      </c>
      <c r="S650" s="47">
        <f t="shared" si="325"/>
        <v>10.621052690126724</v>
      </c>
      <c r="T650" s="47">
        <f t="shared" si="326"/>
        <v>35.079150337738561</v>
      </c>
      <c r="U650" s="12">
        <f t="shared" si="334"/>
        <v>-0.30760187209009365</v>
      </c>
      <c r="V650" s="51">
        <f t="shared" si="327"/>
        <v>-0.30760187209009365</v>
      </c>
      <c r="W650" s="47">
        <f t="shared" si="340"/>
        <v>2.8339907814996996</v>
      </c>
      <c r="X650" s="51">
        <f t="shared" si="328"/>
        <v>2.8339907814996996</v>
      </c>
      <c r="Y650" s="51">
        <f t="shared" si="329"/>
        <v>2.84</v>
      </c>
      <c r="Z650" s="47">
        <f t="shared" si="341"/>
        <v>-33.432619223913868</v>
      </c>
      <c r="AA650" s="47">
        <f t="shared" si="342"/>
        <v>10.621052690126724</v>
      </c>
      <c r="AB650" s="47">
        <f t="shared" si="330"/>
        <v>35.079150337738561</v>
      </c>
      <c r="AC650" s="51"/>
      <c r="AD650" s="12">
        <f t="shared" si="339"/>
        <v>-2.8339907814996996</v>
      </c>
      <c r="AE650" s="44">
        <f t="shared" si="331"/>
        <v>-162.37571095891465</v>
      </c>
      <c r="AF650" s="43">
        <f t="shared" si="338"/>
        <v>4.4002951014630849</v>
      </c>
      <c r="AG650" s="45">
        <f t="shared" si="335"/>
        <v>43346</v>
      </c>
      <c r="AH650" s="42">
        <f t="shared" si="336"/>
        <v>256</v>
      </c>
      <c r="AI650" s="45">
        <f t="shared" si="337"/>
        <v>43346</v>
      </c>
      <c r="AJ650" s="30">
        <f t="shared" si="321"/>
        <v>-33.432619223913868</v>
      </c>
      <c r="AK650" s="30">
        <f t="shared" si="322"/>
        <v>10.621052690126724</v>
      </c>
      <c r="AL650" s="42"/>
      <c r="AM650" s="42"/>
    </row>
    <row r="651" spans="15:39" x14ac:dyDescent="0.25">
      <c r="O651" s="44">
        <f t="shared" si="332"/>
        <v>43.617644162318854</v>
      </c>
      <c r="P651" s="12">
        <f t="shared" si="333"/>
        <v>-5.5920349233897531</v>
      </c>
      <c r="Q651" s="44">
        <f t="shared" si="323"/>
        <v>-320.39999999999549</v>
      </c>
      <c r="R651" s="47">
        <f t="shared" si="324"/>
        <v>33.607972445746583</v>
      </c>
      <c r="S651" s="47">
        <f t="shared" si="325"/>
        <v>10.410437766949237</v>
      </c>
      <c r="T651" s="47">
        <f t="shared" si="326"/>
        <v>35.183419765758764</v>
      </c>
      <c r="U651" s="12">
        <f t="shared" si="334"/>
        <v>-0.30038757188284798</v>
      </c>
      <c r="V651" s="51">
        <f t="shared" si="327"/>
        <v>-0.30038757188284798</v>
      </c>
      <c r="W651" s="47">
        <f t="shared" si="340"/>
        <v>2.8412050817069452</v>
      </c>
      <c r="X651" s="51">
        <f t="shared" si="328"/>
        <v>2.8412050817069452</v>
      </c>
      <c r="Y651" s="51">
        <f t="shared" si="329"/>
        <v>2.8499999999999996</v>
      </c>
      <c r="Z651" s="47">
        <f t="shared" si="341"/>
        <v>-33.607972445746583</v>
      </c>
      <c r="AA651" s="47">
        <f t="shared" si="342"/>
        <v>10.410437766949237</v>
      </c>
      <c r="AB651" s="47">
        <f t="shared" si="330"/>
        <v>35.183419765758764</v>
      </c>
      <c r="AC651" s="51"/>
      <c r="AD651" s="12">
        <f t="shared" si="339"/>
        <v>-2.8412050817069452</v>
      </c>
      <c r="AE651" s="44">
        <f t="shared" si="331"/>
        <v>-162.78905991293018</v>
      </c>
      <c r="AF651" s="43">
        <f t="shared" si="338"/>
        <v>4.40750940167033</v>
      </c>
      <c r="AG651" s="45">
        <f t="shared" si="335"/>
        <v>43347</v>
      </c>
      <c r="AH651" s="42">
        <f t="shared" si="336"/>
        <v>257</v>
      </c>
      <c r="AI651" s="45">
        <f t="shared" si="337"/>
        <v>43347</v>
      </c>
      <c r="AJ651" s="30">
        <f t="shared" ref="AJ651:AJ714" si="343">Z651</f>
        <v>-33.607972445746583</v>
      </c>
      <c r="AK651" s="30">
        <f t="shared" ref="AK651:AK714" si="344">AA651</f>
        <v>10.410437766949237</v>
      </c>
      <c r="AL651" s="42"/>
      <c r="AM651" s="42"/>
    </row>
    <row r="652" spans="15:39" x14ac:dyDescent="0.25">
      <c r="O652" s="44">
        <f t="shared" si="332"/>
        <v>43.617644162318854</v>
      </c>
      <c r="P652" s="12">
        <f t="shared" si="333"/>
        <v>-5.5983181086969322</v>
      </c>
      <c r="Q652" s="44">
        <f t="shared" ref="Q652:Q715" si="345">P652*180/PI()</f>
        <v>-320.75999999999544</v>
      </c>
      <c r="R652" s="47">
        <f t="shared" ref="R652:R715" si="346">O652*COS(P652)</f>
        <v>33.781998882373202</v>
      </c>
      <c r="S652" s="47">
        <f t="shared" ref="S652:S715" si="347">O652*SIN(P652)+$S$8</f>
        <v>10.19872523159242</v>
      </c>
      <c r="T652" s="47">
        <f t="shared" ref="T652:T715" si="348">SQRT(R652^2+S652^2)</f>
        <v>35.287922081615747</v>
      </c>
      <c r="U652" s="12">
        <f t="shared" si="334"/>
        <v>-0.29319736691464232</v>
      </c>
      <c r="V652" s="51">
        <f t="shared" ref="V652:V715" si="349">U652+$D$8-$I$10</f>
        <v>-0.29319736691464232</v>
      </c>
      <c r="W652" s="47">
        <f t="shared" si="340"/>
        <v>2.8483952866751507</v>
      </c>
      <c r="X652" s="51">
        <f t="shared" ref="X652:X715" si="350">IF(AND(W652&gt;0,W652&lt;=2*PI()),W652,MOD(W652,2*PI()))</f>
        <v>2.8483952866751507</v>
      </c>
      <c r="Y652" s="51">
        <f t="shared" ref="Y652:Y715" si="351">ROUNDUP(X652,2)</f>
        <v>2.8499999999999996</v>
      </c>
      <c r="Z652" s="47">
        <f t="shared" si="341"/>
        <v>-33.781998882373202</v>
      </c>
      <c r="AA652" s="47">
        <f t="shared" si="342"/>
        <v>10.19872523159242</v>
      </c>
      <c r="AB652" s="47">
        <f t="shared" ref="AB652:AB715" si="352">SQRT(Z652^2+AA652^2)</f>
        <v>35.287922081615747</v>
      </c>
      <c r="AC652" s="51"/>
      <c r="AD652" s="12">
        <f t="shared" si="339"/>
        <v>-2.8483952866751507</v>
      </c>
      <c r="AE652" s="44">
        <f t="shared" ref="AE652:AE715" si="353">AD652*180/PI()</f>
        <v>-163.20102831144237</v>
      </c>
      <c r="AF652" s="43">
        <f t="shared" si="338"/>
        <v>4.4146996066385356</v>
      </c>
      <c r="AG652" s="45">
        <f t="shared" si="335"/>
        <v>43347</v>
      </c>
      <c r="AH652" s="42">
        <f t="shared" si="336"/>
        <v>257</v>
      </c>
      <c r="AI652" s="45">
        <f t="shared" si="337"/>
        <v>43347</v>
      </c>
      <c r="AJ652" s="30">
        <f t="shared" si="343"/>
        <v>-33.781998882373202</v>
      </c>
      <c r="AK652" s="30">
        <f t="shared" si="344"/>
        <v>10.19872523159242</v>
      </c>
      <c r="AL652" s="42"/>
      <c r="AM652" s="42"/>
    </row>
    <row r="653" spans="15:39" x14ac:dyDescent="0.25">
      <c r="O653" s="44">
        <f t="shared" ref="O653:O716" si="354">O652</f>
        <v>43.617644162318854</v>
      </c>
      <c r="P653" s="12">
        <f t="shared" ref="P653:P716" si="355">P652-2*PI()/P$8</f>
        <v>-5.6046012940041114</v>
      </c>
      <c r="Q653" s="44">
        <f t="shared" si="345"/>
        <v>-321.11999999999546</v>
      </c>
      <c r="R653" s="47">
        <f t="shared" si="346"/>
        <v>33.954691663527996</v>
      </c>
      <c r="S653" s="47">
        <f t="shared" si="347"/>
        <v>9.9859234421046601</v>
      </c>
      <c r="T653" s="47">
        <f t="shared" si="348"/>
        <v>35.392651115123222</v>
      </c>
      <c r="U653" s="12">
        <f t="shared" ref="U653:U716" si="356">-ATAN(S653/R653)</f>
        <v>-0.28603109632768098</v>
      </c>
      <c r="V653" s="51">
        <f t="shared" si="349"/>
        <v>-0.28603109632768098</v>
      </c>
      <c r="W653" s="47">
        <f t="shared" si="340"/>
        <v>2.8555615572621122</v>
      </c>
      <c r="X653" s="51">
        <f t="shared" si="350"/>
        <v>2.8555615572621122</v>
      </c>
      <c r="Y653" s="51">
        <f t="shared" si="351"/>
        <v>2.86</v>
      </c>
      <c r="Z653" s="47">
        <f t="shared" si="341"/>
        <v>-33.954691663527996</v>
      </c>
      <c r="AA653" s="47">
        <f t="shared" si="342"/>
        <v>9.9859234421046601</v>
      </c>
      <c r="AB653" s="47">
        <f t="shared" si="352"/>
        <v>35.392651115123222</v>
      </c>
      <c r="AC653" s="51"/>
      <c r="AD653" s="12">
        <f t="shared" si="339"/>
        <v>-2.8555615572621122</v>
      </c>
      <c r="AE653" s="44">
        <f t="shared" si="353"/>
        <v>-163.611625370924</v>
      </c>
      <c r="AF653" s="43">
        <f t="shared" si="338"/>
        <v>4.421865877225498</v>
      </c>
      <c r="AG653" s="45">
        <f t="shared" ref="AG653:AG716" si="357">$AI$11+AH653-1</f>
        <v>43347</v>
      </c>
      <c r="AH653" s="42">
        <f t="shared" ref="AH653:AH716" si="358">INT(AF653/$AH$7)+1</f>
        <v>257</v>
      </c>
      <c r="AI653" s="45">
        <f t="shared" ref="AI653:AI716" si="359">$AI$11+AH653-1</f>
        <v>43347</v>
      </c>
      <c r="AJ653" s="30">
        <f t="shared" si="343"/>
        <v>-33.954691663527996</v>
      </c>
      <c r="AK653" s="30">
        <f t="shared" si="344"/>
        <v>9.9859234421046601</v>
      </c>
      <c r="AL653" s="42"/>
      <c r="AM653" s="42"/>
    </row>
    <row r="654" spans="15:39" x14ac:dyDescent="0.25">
      <c r="O654" s="44">
        <f t="shared" si="354"/>
        <v>43.617644162318854</v>
      </c>
      <c r="P654" s="12">
        <f t="shared" si="355"/>
        <v>-5.6108844793112906</v>
      </c>
      <c r="Q654" s="44">
        <f t="shared" si="345"/>
        <v>-321.47999999999541</v>
      </c>
      <c r="R654" s="47">
        <f t="shared" si="346"/>
        <v>34.126043971595657</v>
      </c>
      <c r="S654" s="47">
        <f t="shared" si="347"/>
        <v>9.772040799536228</v>
      </c>
      <c r="T654" s="47">
        <f t="shared" si="348"/>
        <v>35.497600743417593</v>
      </c>
      <c r="U654" s="12">
        <f t="shared" si="356"/>
        <v>-0.2788885989981163</v>
      </c>
      <c r="V654" s="51">
        <f t="shared" si="349"/>
        <v>-0.2788885989981163</v>
      </c>
      <c r="W654" s="47">
        <f t="shared" si="340"/>
        <v>2.8627040545916769</v>
      </c>
      <c r="X654" s="51">
        <f t="shared" si="350"/>
        <v>2.8627040545916769</v>
      </c>
      <c r="Y654" s="51">
        <f t="shared" si="351"/>
        <v>2.8699999999999997</v>
      </c>
      <c r="Z654" s="47">
        <f t="shared" si="341"/>
        <v>-34.126043971595664</v>
      </c>
      <c r="AA654" s="47">
        <f t="shared" si="342"/>
        <v>9.772040799536228</v>
      </c>
      <c r="AB654" s="47">
        <f t="shared" si="352"/>
        <v>35.4976007434176</v>
      </c>
      <c r="AC654" s="51"/>
      <c r="AD654" s="12">
        <f t="shared" si="339"/>
        <v>-2.8627040545916769</v>
      </c>
      <c r="AE654" s="44">
        <f t="shared" si="353"/>
        <v>-164.02086032309151</v>
      </c>
      <c r="AF654" s="43">
        <f t="shared" ref="AF654:AF717" si="360">$AD$12-AD654</f>
        <v>4.4290083745550621</v>
      </c>
      <c r="AG654" s="45">
        <f t="shared" si="357"/>
        <v>43348</v>
      </c>
      <c r="AH654" s="42">
        <f t="shared" si="358"/>
        <v>258</v>
      </c>
      <c r="AI654" s="45">
        <f t="shared" si="359"/>
        <v>43348</v>
      </c>
      <c r="AJ654" s="30">
        <f t="shared" si="343"/>
        <v>-34.126043971595664</v>
      </c>
      <c r="AK654" s="30">
        <f t="shared" si="344"/>
        <v>9.772040799536228</v>
      </c>
      <c r="AL654" s="42"/>
      <c r="AM654" s="42"/>
    </row>
    <row r="655" spans="15:39" x14ac:dyDescent="0.25">
      <c r="O655" s="44">
        <f t="shared" si="354"/>
        <v>43.617644162318854</v>
      </c>
      <c r="P655" s="12">
        <f t="shared" si="355"/>
        <v>-5.6171676646184698</v>
      </c>
      <c r="Q655" s="44">
        <f t="shared" si="345"/>
        <v>-321.83999999999537</v>
      </c>
      <c r="R655" s="47">
        <f t="shared" si="346"/>
        <v>34.296049041880472</v>
      </c>
      <c r="S655" s="47">
        <f t="shared" si="347"/>
        <v>9.5570857476076227</v>
      </c>
      <c r="T655" s="47">
        <f t="shared" si="348"/>
        <v>35.602764890808622</v>
      </c>
      <c r="U655" s="12">
        <f t="shared" si="356"/>
        <v>-0.27176971358847041</v>
      </c>
      <c r="V655" s="51">
        <f t="shared" si="349"/>
        <v>-0.27176971358847041</v>
      </c>
      <c r="W655" s="47">
        <f t="shared" si="340"/>
        <v>2.8698229400013227</v>
      </c>
      <c r="X655" s="51">
        <f t="shared" si="350"/>
        <v>2.8698229400013227</v>
      </c>
      <c r="Y655" s="51">
        <f t="shared" si="351"/>
        <v>2.8699999999999997</v>
      </c>
      <c r="Z655" s="47">
        <f t="shared" si="341"/>
        <v>-34.296049041880472</v>
      </c>
      <c r="AA655" s="47">
        <f t="shared" si="342"/>
        <v>9.557085747607621</v>
      </c>
      <c r="AB655" s="47">
        <f t="shared" si="352"/>
        <v>35.602764890808622</v>
      </c>
      <c r="AC655" s="51"/>
      <c r="AD655" s="12">
        <f t="shared" si="339"/>
        <v>-2.8698229400013227</v>
      </c>
      <c r="AE655" s="44">
        <f t="shared" si="353"/>
        <v>-164.42874241190148</v>
      </c>
      <c r="AF655" s="43">
        <f t="shared" si="360"/>
        <v>4.4361272599647084</v>
      </c>
      <c r="AG655" s="45">
        <f t="shared" si="357"/>
        <v>43348</v>
      </c>
      <c r="AH655" s="42">
        <f t="shared" si="358"/>
        <v>258</v>
      </c>
      <c r="AI655" s="45">
        <f t="shared" si="359"/>
        <v>43348</v>
      </c>
      <c r="AJ655" s="30">
        <f t="shared" si="343"/>
        <v>-34.296049041880472</v>
      </c>
      <c r="AK655" s="30">
        <f t="shared" si="344"/>
        <v>9.557085747607621</v>
      </c>
      <c r="AL655" s="42"/>
      <c r="AM655" s="42"/>
    </row>
    <row r="656" spans="15:39" x14ac:dyDescent="0.25">
      <c r="O656" s="44">
        <f t="shared" si="354"/>
        <v>43.617644162318854</v>
      </c>
      <c r="P656" s="12">
        <f t="shared" si="355"/>
        <v>-5.623450849925649</v>
      </c>
      <c r="Q656" s="44">
        <f t="shared" si="345"/>
        <v>-322.19999999999538</v>
      </c>
      <c r="R656" s="47">
        <f t="shared" si="346"/>
        <v>34.464700162873349</v>
      </c>
      <c r="S656" s="47">
        <f t="shared" si="347"/>
        <v>9.3410667723762444</v>
      </c>
      <c r="T656" s="47">
        <f t="shared" si="348"/>
        <v>35.708137528618792</v>
      </c>
      <c r="U656" s="12">
        <f t="shared" si="356"/>
        <v>-0.26467427859839487</v>
      </c>
      <c r="V656" s="51">
        <f t="shared" si="349"/>
        <v>-0.26467427859839487</v>
      </c>
      <c r="W656" s="47">
        <f t="shared" si="340"/>
        <v>2.8769183749913982</v>
      </c>
      <c r="X656" s="51">
        <f t="shared" si="350"/>
        <v>2.8769183749913982</v>
      </c>
      <c r="Y656" s="51">
        <f t="shared" si="351"/>
        <v>2.88</v>
      </c>
      <c r="Z656" s="47">
        <f t="shared" si="341"/>
        <v>-34.464700162873349</v>
      </c>
      <c r="AA656" s="47">
        <f t="shared" si="342"/>
        <v>9.3410667723762444</v>
      </c>
      <c r="AB656" s="47">
        <f t="shared" si="352"/>
        <v>35.708137528618792</v>
      </c>
      <c r="AC656" s="51"/>
      <c r="AD656" s="12">
        <f t="shared" si="339"/>
        <v>-2.8769183749913982</v>
      </c>
      <c r="AE656" s="44">
        <f t="shared" si="353"/>
        <v>-164.83528089064225</v>
      </c>
      <c r="AF656" s="43">
        <f t="shared" si="360"/>
        <v>4.4432226949547839</v>
      </c>
      <c r="AG656" s="45">
        <f t="shared" si="357"/>
        <v>43349</v>
      </c>
      <c r="AH656" s="42">
        <f t="shared" si="358"/>
        <v>259</v>
      </c>
      <c r="AI656" s="45">
        <f t="shared" si="359"/>
        <v>43349</v>
      </c>
      <c r="AJ656" s="30">
        <f t="shared" si="343"/>
        <v>-34.464700162873349</v>
      </c>
      <c r="AK656" s="30">
        <f t="shared" si="344"/>
        <v>9.3410667723762444</v>
      </c>
      <c r="AL656" s="42"/>
      <c r="AM656" s="42"/>
    </row>
    <row r="657" spans="15:39" x14ac:dyDescent="0.25">
      <c r="O657" s="44">
        <f t="shared" si="354"/>
        <v>43.617644162318854</v>
      </c>
      <c r="P657" s="12">
        <f t="shared" si="355"/>
        <v>-5.6297340352328282</v>
      </c>
      <c r="Q657" s="44">
        <f t="shared" si="345"/>
        <v>-322.55999999999534</v>
      </c>
      <c r="R657" s="47">
        <f t="shared" si="346"/>
        <v>34.631990676516821</v>
      </c>
      <c r="S657" s="47">
        <f t="shared" si="347"/>
        <v>9.1239924019013365</v>
      </c>
      <c r="T657" s="47">
        <f t="shared" si="348"/>
        <v>35.813712675011807</v>
      </c>
      <c r="U657" s="12">
        <f t="shared" si="356"/>
        <v>-0.25760213241379587</v>
      </c>
      <c r="V657" s="51">
        <f t="shared" si="349"/>
        <v>-0.25760213241379587</v>
      </c>
      <c r="W657" s="47">
        <f t="shared" si="340"/>
        <v>2.8839905211759973</v>
      </c>
      <c r="X657" s="51">
        <f t="shared" si="350"/>
        <v>2.8839905211759973</v>
      </c>
      <c r="Y657" s="51">
        <f t="shared" si="351"/>
        <v>2.8899999999999997</v>
      </c>
      <c r="Z657" s="47">
        <f t="shared" si="341"/>
        <v>-34.631990676516821</v>
      </c>
      <c r="AA657" s="47">
        <f t="shared" si="342"/>
        <v>9.1239924019013348</v>
      </c>
      <c r="AB657" s="47">
        <f t="shared" si="352"/>
        <v>35.813712675011807</v>
      </c>
      <c r="AC657" s="51"/>
      <c r="AD657" s="12">
        <f t="shared" si="339"/>
        <v>-2.8839905211759973</v>
      </c>
      <c r="AE657" s="44">
        <f t="shared" si="353"/>
        <v>-165.24048501911935</v>
      </c>
      <c r="AF657" s="43">
        <f t="shared" si="360"/>
        <v>4.4502948411393826</v>
      </c>
      <c r="AG657" s="45">
        <f t="shared" si="357"/>
        <v>43349</v>
      </c>
      <c r="AH657" s="42">
        <f t="shared" si="358"/>
        <v>259</v>
      </c>
      <c r="AI657" s="45">
        <f t="shared" si="359"/>
        <v>43349</v>
      </c>
      <c r="AJ657" s="30">
        <f t="shared" si="343"/>
        <v>-34.631990676516821</v>
      </c>
      <c r="AK657" s="30">
        <f t="shared" si="344"/>
        <v>9.1239924019013348</v>
      </c>
      <c r="AL657" s="42"/>
      <c r="AM657" s="42"/>
    </row>
    <row r="658" spans="15:39" x14ac:dyDescent="0.25">
      <c r="O658" s="44">
        <f t="shared" si="354"/>
        <v>43.617644162318854</v>
      </c>
      <c r="P658" s="12">
        <f t="shared" si="355"/>
        <v>-5.6360172205400074</v>
      </c>
      <c r="Q658" s="44">
        <f t="shared" si="345"/>
        <v>-322.9199999999953</v>
      </c>
      <c r="R658" s="47">
        <f t="shared" si="346"/>
        <v>34.797913978467847</v>
      </c>
      <c r="S658" s="47">
        <f t="shared" si="347"/>
        <v>8.9058712059073706</v>
      </c>
      <c r="T658" s="47">
        <f t="shared" si="348"/>
        <v>35.919484394810823</v>
      </c>
      <c r="U658" s="12">
        <f t="shared" si="356"/>
        <v>-0.25055311335436248</v>
      </c>
      <c r="V658" s="51">
        <f t="shared" si="349"/>
        <v>-0.25055311335436248</v>
      </c>
      <c r="W658" s="47">
        <f t="shared" si="340"/>
        <v>2.8910395402354307</v>
      </c>
      <c r="X658" s="51">
        <f t="shared" si="350"/>
        <v>2.8910395402354307</v>
      </c>
      <c r="Y658" s="51">
        <f t="shared" si="351"/>
        <v>2.9</v>
      </c>
      <c r="Z658" s="47">
        <f t="shared" si="341"/>
        <v>-34.797913978467854</v>
      </c>
      <c r="AA658" s="47">
        <f t="shared" si="342"/>
        <v>8.9058712059073706</v>
      </c>
      <c r="AB658" s="47">
        <f t="shared" si="352"/>
        <v>35.919484394810823</v>
      </c>
      <c r="AC658" s="51"/>
      <c r="AD658" s="12">
        <f t="shared" si="339"/>
        <v>-2.8910395402354307</v>
      </c>
      <c r="AE658" s="44">
        <f t="shared" si="353"/>
        <v>-165.64436406093211</v>
      </c>
      <c r="AF658" s="43">
        <f t="shared" si="360"/>
        <v>4.457343860198816</v>
      </c>
      <c r="AG658" s="45">
        <f t="shared" si="357"/>
        <v>43349</v>
      </c>
      <c r="AH658" s="42">
        <f t="shared" si="358"/>
        <v>259</v>
      </c>
      <c r="AI658" s="45">
        <f t="shared" si="359"/>
        <v>43349</v>
      </c>
      <c r="AJ658" s="30">
        <f t="shared" si="343"/>
        <v>-34.797913978467854</v>
      </c>
      <c r="AK658" s="30">
        <f t="shared" si="344"/>
        <v>8.9058712059073706</v>
      </c>
      <c r="AL658" s="42"/>
      <c r="AM658" s="42"/>
    </row>
    <row r="659" spans="15:39" x14ac:dyDescent="0.25">
      <c r="O659" s="44">
        <f t="shared" si="354"/>
        <v>43.617644162318854</v>
      </c>
      <c r="P659" s="12">
        <f t="shared" si="355"/>
        <v>-5.6423004058471866</v>
      </c>
      <c r="Q659" s="44">
        <f t="shared" si="345"/>
        <v>-323.27999999999531</v>
      </c>
      <c r="R659" s="47">
        <f t="shared" si="346"/>
        <v>34.962463518358575</v>
      </c>
      <c r="S659" s="47">
        <f t="shared" si="347"/>
        <v>8.6867117954456674</v>
      </c>
      <c r="T659" s="47">
        <f t="shared" si="348"/>
        <v>36.025446799306863</v>
      </c>
      <c r="U659" s="12">
        <f t="shared" si="356"/>
        <v>-0.24352705971952052</v>
      </c>
      <c r="V659" s="51">
        <f t="shared" si="349"/>
        <v>-0.24352705971952052</v>
      </c>
      <c r="W659" s="47">
        <f t="shared" si="340"/>
        <v>2.8980655938702724</v>
      </c>
      <c r="X659" s="51">
        <f t="shared" si="350"/>
        <v>2.8980655938702724</v>
      </c>
      <c r="Y659" s="51">
        <f t="shared" si="351"/>
        <v>2.9</v>
      </c>
      <c r="Z659" s="47">
        <f t="shared" si="341"/>
        <v>-34.962463518358575</v>
      </c>
      <c r="AA659" s="47">
        <f t="shared" si="342"/>
        <v>8.6867117954456674</v>
      </c>
      <c r="AB659" s="47">
        <f t="shared" si="352"/>
        <v>36.025446799306863</v>
      </c>
      <c r="AC659" s="51"/>
      <c r="AD659" s="12">
        <f t="shared" si="339"/>
        <v>-2.8980655938702724</v>
      </c>
      <c r="AE659" s="44">
        <f t="shared" si="353"/>
        <v>-166.04692728084112</v>
      </c>
      <c r="AF659" s="43">
        <f t="shared" si="360"/>
        <v>4.4643699138336572</v>
      </c>
      <c r="AG659" s="45">
        <f t="shared" si="357"/>
        <v>43350</v>
      </c>
      <c r="AH659" s="42">
        <f t="shared" si="358"/>
        <v>260</v>
      </c>
      <c r="AI659" s="45">
        <f t="shared" si="359"/>
        <v>43350</v>
      </c>
      <c r="AJ659" s="30">
        <f t="shared" si="343"/>
        <v>-34.962463518358575</v>
      </c>
      <c r="AK659" s="30">
        <f t="shared" si="344"/>
        <v>8.6867117954456674</v>
      </c>
      <c r="AL659" s="42"/>
      <c r="AM659" s="42"/>
    </row>
    <row r="660" spans="15:39" x14ac:dyDescent="0.25">
      <c r="O660" s="44">
        <f t="shared" si="354"/>
        <v>43.617644162318854</v>
      </c>
      <c r="P660" s="12">
        <f t="shared" si="355"/>
        <v>-5.6485835911543658</v>
      </c>
      <c r="Q660" s="44">
        <f t="shared" si="345"/>
        <v>-323.63999999999527</v>
      </c>
      <c r="R660" s="47">
        <f t="shared" si="346"/>
        <v>35.125632800054923</v>
      </c>
      <c r="S660" s="47">
        <f t="shared" si="347"/>
        <v>8.4665228225544951</v>
      </c>
      <c r="T660" s="47">
        <f t="shared" si="348"/>
        <v>36.131594046057948</v>
      </c>
      <c r="U660" s="12">
        <f t="shared" si="356"/>
        <v>-0.23652380983285201</v>
      </c>
      <c r="V660" s="51">
        <f t="shared" si="349"/>
        <v>-0.23652380983285201</v>
      </c>
      <c r="W660" s="47">
        <f t="shared" si="340"/>
        <v>2.9050688437569412</v>
      </c>
      <c r="X660" s="51">
        <f t="shared" si="350"/>
        <v>2.9050688437569412</v>
      </c>
      <c r="Y660" s="51">
        <f t="shared" si="351"/>
        <v>2.9099999999999997</v>
      </c>
      <c r="Z660" s="47">
        <f t="shared" si="341"/>
        <v>-35.125632800054923</v>
      </c>
      <c r="AA660" s="47">
        <f t="shared" si="342"/>
        <v>8.4665228225544951</v>
      </c>
      <c r="AB660" s="47">
        <f t="shared" si="352"/>
        <v>36.131594046057948</v>
      </c>
      <c r="AC660" s="51"/>
      <c r="AD660" s="12">
        <f t="shared" si="339"/>
        <v>-2.9050688437569412</v>
      </c>
      <c r="AE660" s="44">
        <f t="shared" si="353"/>
        <v>-166.44818394222273</v>
      </c>
      <c r="AF660" s="43">
        <f t="shared" si="360"/>
        <v>4.471373163720326</v>
      </c>
      <c r="AG660" s="45">
        <f t="shared" si="357"/>
        <v>43350</v>
      </c>
      <c r="AH660" s="42">
        <f t="shared" si="358"/>
        <v>260</v>
      </c>
      <c r="AI660" s="45">
        <f t="shared" si="359"/>
        <v>43350</v>
      </c>
      <c r="AJ660" s="30">
        <f t="shared" si="343"/>
        <v>-35.125632800054923</v>
      </c>
      <c r="AK660" s="30">
        <f t="shared" si="344"/>
        <v>8.4665228225544951</v>
      </c>
      <c r="AL660" s="42"/>
      <c r="AM660" s="42"/>
    </row>
    <row r="661" spans="15:39" x14ac:dyDescent="0.25">
      <c r="O661" s="44">
        <f t="shared" si="354"/>
        <v>43.617644162318854</v>
      </c>
      <c r="P661" s="12">
        <f t="shared" si="355"/>
        <v>-5.654866776461545</v>
      </c>
      <c r="Q661" s="44">
        <f t="shared" si="345"/>
        <v>-323.99999999999528</v>
      </c>
      <c r="R661" s="47">
        <f t="shared" si="346"/>
        <v>35.287415381913043</v>
      </c>
      <c r="S661" s="47">
        <f t="shared" si="347"/>
        <v>8.2453129799174825</v>
      </c>
      <c r="T661" s="47">
        <f t="shared" si="348"/>
        <v>36.237920338679331</v>
      </c>
      <c r="U661" s="12">
        <f t="shared" si="356"/>
        <v>-0.22954320208500528</v>
      </c>
      <c r="V661" s="51">
        <f t="shared" si="349"/>
        <v>-0.22954320208500528</v>
      </c>
      <c r="W661" s="47">
        <f t="shared" si="340"/>
        <v>2.9120494515047879</v>
      </c>
      <c r="X661" s="51">
        <f t="shared" si="350"/>
        <v>2.9120494515047879</v>
      </c>
      <c r="Y661" s="51">
        <f t="shared" si="351"/>
        <v>2.92</v>
      </c>
      <c r="Z661" s="47">
        <f t="shared" si="341"/>
        <v>-35.28741538191305</v>
      </c>
      <c r="AA661" s="47">
        <f t="shared" si="342"/>
        <v>8.2453129799174842</v>
      </c>
      <c r="AB661" s="47">
        <f t="shared" si="352"/>
        <v>36.237920338679338</v>
      </c>
      <c r="AC661" s="51"/>
      <c r="AD661" s="12">
        <f t="shared" si="339"/>
        <v>-2.9120494515047879</v>
      </c>
      <c r="AE661" s="44">
        <f t="shared" si="353"/>
        <v>-166.84814330461066</v>
      </c>
      <c r="AF661" s="43">
        <f t="shared" si="360"/>
        <v>4.4783537714681732</v>
      </c>
      <c r="AG661" s="45">
        <f t="shared" si="357"/>
        <v>43351</v>
      </c>
      <c r="AH661" s="42">
        <f t="shared" si="358"/>
        <v>261</v>
      </c>
      <c r="AI661" s="45">
        <f t="shared" si="359"/>
        <v>43351</v>
      </c>
      <c r="AJ661" s="30">
        <f t="shared" si="343"/>
        <v>-35.28741538191305</v>
      </c>
      <c r="AK661" s="30">
        <f t="shared" si="344"/>
        <v>8.2453129799174842</v>
      </c>
      <c r="AL661" s="42"/>
      <c r="AM661" s="42"/>
    </row>
    <row r="662" spans="15:39" x14ac:dyDescent="0.25">
      <c r="O662" s="44">
        <f t="shared" si="354"/>
        <v>43.617644162318854</v>
      </c>
      <c r="P662" s="12">
        <f t="shared" si="355"/>
        <v>-5.6611499617687242</v>
      </c>
      <c r="Q662" s="44">
        <f t="shared" si="345"/>
        <v>-324.35999999999524</v>
      </c>
      <c r="R662" s="47">
        <f t="shared" si="346"/>
        <v>35.447804877033626</v>
      </c>
      <c r="S662" s="47">
        <f t="shared" si="347"/>
        <v>8.0230910005204485</v>
      </c>
      <c r="T662" s="47">
        <f t="shared" si="348"/>
        <v>36.344419926625342</v>
      </c>
      <c r="U662" s="12">
        <f t="shared" si="356"/>
        <v>-0.22258507497512986</v>
      </c>
      <c r="V662" s="51">
        <f t="shared" si="349"/>
        <v>-0.22258507497512986</v>
      </c>
      <c r="W662" s="47">
        <f t="shared" si="340"/>
        <v>2.9190075786146634</v>
      </c>
      <c r="X662" s="51">
        <f t="shared" si="350"/>
        <v>2.9190075786146634</v>
      </c>
      <c r="Y662" s="51">
        <f t="shared" si="351"/>
        <v>2.92</v>
      </c>
      <c r="Z662" s="47">
        <f t="shared" si="341"/>
        <v>-35.447804877033626</v>
      </c>
      <c r="AA662" s="47">
        <f t="shared" si="342"/>
        <v>8.0230910005204485</v>
      </c>
      <c r="AB662" s="47">
        <f t="shared" si="352"/>
        <v>36.344419926625342</v>
      </c>
      <c r="AC662" s="51"/>
      <c r="AD662" s="12">
        <f t="shared" si="339"/>
        <v>-2.9190075786146634</v>
      </c>
      <c r="AE662" s="44">
        <f t="shared" si="353"/>
        <v>-167.24681462132207</v>
      </c>
      <c r="AF662" s="43">
        <f t="shared" si="360"/>
        <v>4.4853118985780487</v>
      </c>
      <c r="AG662" s="45">
        <f t="shared" si="357"/>
        <v>43351</v>
      </c>
      <c r="AH662" s="42">
        <f t="shared" si="358"/>
        <v>261</v>
      </c>
      <c r="AI662" s="45">
        <f t="shared" si="359"/>
        <v>43351</v>
      </c>
      <c r="AJ662" s="30">
        <f t="shared" si="343"/>
        <v>-35.447804877033626</v>
      </c>
      <c r="AK662" s="30">
        <f t="shared" si="344"/>
        <v>8.0230910005204485</v>
      </c>
      <c r="AL662" s="42"/>
      <c r="AM662" s="42"/>
    </row>
    <row r="663" spans="15:39" x14ac:dyDescent="0.25">
      <c r="O663" s="44">
        <f t="shared" si="354"/>
        <v>43.617644162318854</v>
      </c>
      <c r="P663" s="12">
        <f t="shared" si="355"/>
        <v>-5.6674331470759034</v>
      </c>
      <c r="Q663" s="44">
        <f t="shared" si="345"/>
        <v>-324.7199999999952</v>
      </c>
      <c r="R663" s="47">
        <f t="shared" si="346"/>
        <v>35.606794953514019</v>
      </c>
      <c r="S663" s="47">
        <f t="shared" si="347"/>
        <v>7.7998656573066221</v>
      </c>
      <c r="T663" s="47">
        <f t="shared" si="348"/>
        <v>36.451087104963314</v>
      </c>
      <c r="U663" s="12">
        <f t="shared" si="356"/>
        <v>-0.21564926715086671</v>
      </c>
      <c r="V663" s="51">
        <f t="shared" si="349"/>
        <v>-0.21564926715086671</v>
      </c>
      <c r="W663" s="47">
        <f t="shared" si="340"/>
        <v>2.9259433864389264</v>
      </c>
      <c r="X663" s="51">
        <f t="shared" si="350"/>
        <v>2.9259433864389264</v>
      </c>
      <c r="Y663" s="51">
        <f t="shared" si="351"/>
        <v>2.9299999999999997</v>
      </c>
      <c r="Z663" s="47">
        <f t="shared" si="341"/>
        <v>-35.606794953514019</v>
      </c>
      <c r="AA663" s="47">
        <f t="shared" si="342"/>
        <v>7.799865657306623</v>
      </c>
      <c r="AB663" s="47">
        <f t="shared" si="352"/>
        <v>36.451087104963314</v>
      </c>
      <c r="AC663" s="51"/>
      <c r="AD663" s="12">
        <f t="shared" si="339"/>
        <v>-2.9259433864389264</v>
      </c>
      <c r="AE663" s="44">
        <f t="shared" si="353"/>
        <v>-167.64420713716615</v>
      </c>
      <c r="AF663" s="43">
        <f t="shared" si="360"/>
        <v>4.4922477064023116</v>
      </c>
      <c r="AG663" s="45">
        <f t="shared" si="357"/>
        <v>43351</v>
      </c>
      <c r="AH663" s="42">
        <f t="shared" si="358"/>
        <v>261</v>
      </c>
      <c r="AI663" s="45">
        <f t="shared" si="359"/>
        <v>43351</v>
      </c>
      <c r="AJ663" s="30">
        <f t="shared" si="343"/>
        <v>-35.606794953514019</v>
      </c>
      <c r="AK663" s="30">
        <f t="shared" si="344"/>
        <v>7.799865657306623</v>
      </c>
      <c r="AL663" s="42"/>
      <c r="AM663" s="42"/>
    </row>
    <row r="664" spans="15:39" x14ac:dyDescent="0.25">
      <c r="O664" s="44">
        <f t="shared" si="354"/>
        <v>43.617644162318854</v>
      </c>
      <c r="P664" s="12">
        <f t="shared" si="355"/>
        <v>-5.6737163323830826</v>
      </c>
      <c r="Q664" s="44">
        <f t="shared" si="345"/>
        <v>-325.07999999999521</v>
      </c>
      <c r="R664" s="47">
        <f t="shared" si="346"/>
        <v>35.764379334698255</v>
      </c>
      <c r="S664" s="47">
        <f t="shared" si="347"/>
        <v>7.5756457628303409</v>
      </c>
      <c r="T664" s="47">
        <f t="shared" si="348"/>
        <v>36.557916214140008</v>
      </c>
      <c r="U664" s="12">
        <f t="shared" si="356"/>
        <v>-0.20873561744692543</v>
      </c>
      <c r="V664" s="51">
        <f t="shared" si="349"/>
        <v>-0.20873561744692543</v>
      </c>
      <c r="W664" s="47">
        <f t="shared" si="340"/>
        <v>2.9328570361428676</v>
      </c>
      <c r="X664" s="51">
        <f t="shared" si="350"/>
        <v>2.9328570361428676</v>
      </c>
      <c r="Y664" s="51">
        <f t="shared" si="351"/>
        <v>2.94</v>
      </c>
      <c r="Z664" s="47">
        <f t="shared" si="341"/>
        <v>-35.764379334698255</v>
      </c>
      <c r="AA664" s="47">
        <f t="shared" si="342"/>
        <v>7.5756457628303409</v>
      </c>
      <c r="AB664" s="47">
        <f t="shared" si="352"/>
        <v>36.557916214140008</v>
      </c>
      <c r="AC664" s="51"/>
      <c r="AD664" s="12">
        <f t="shared" si="339"/>
        <v>-2.9328570361428676</v>
      </c>
      <c r="AE664" s="44">
        <f t="shared" si="353"/>
        <v>-168.04033008623387</v>
      </c>
      <c r="AF664" s="43">
        <f t="shared" si="360"/>
        <v>4.4991613561062529</v>
      </c>
      <c r="AG664" s="45">
        <f t="shared" si="357"/>
        <v>43352</v>
      </c>
      <c r="AH664" s="42">
        <f t="shared" si="358"/>
        <v>262</v>
      </c>
      <c r="AI664" s="45">
        <f t="shared" si="359"/>
        <v>43352</v>
      </c>
      <c r="AJ664" s="30">
        <f t="shared" si="343"/>
        <v>-35.764379334698255</v>
      </c>
      <c r="AK664" s="30">
        <f t="shared" si="344"/>
        <v>7.5756457628303409</v>
      </c>
      <c r="AL664" s="42"/>
      <c r="AM664" s="42"/>
    </row>
    <row r="665" spans="15:39" x14ac:dyDescent="0.25">
      <c r="O665" s="44">
        <f t="shared" si="354"/>
        <v>43.617644162318854</v>
      </c>
      <c r="P665" s="12">
        <f t="shared" si="355"/>
        <v>-5.6799995176902618</v>
      </c>
      <c r="Q665" s="44">
        <f t="shared" si="345"/>
        <v>-325.43999999999517</v>
      </c>
      <c r="R665" s="47">
        <f t="shared" si="346"/>
        <v>35.920551799424771</v>
      </c>
      <c r="S665" s="47">
        <f t="shared" si="347"/>
        <v>7.3504401689091097</v>
      </c>
      <c r="T665" s="47">
        <f t="shared" si="348"/>
        <v>36.66490163974084</v>
      </c>
      <c r="U665" s="12">
        <f t="shared" si="356"/>
        <v>-0.20184396492227835</v>
      </c>
      <c r="V665" s="51">
        <f t="shared" si="349"/>
        <v>-0.20184396492227835</v>
      </c>
      <c r="W665" s="47">
        <f t="shared" si="340"/>
        <v>2.9397486886675148</v>
      </c>
      <c r="X665" s="51">
        <f t="shared" si="350"/>
        <v>2.9397486886675148</v>
      </c>
      <c r="Y665" s="51">
        <f t="shared" si="351"/>
        <v>2.94</v>
      </c>
      <c r="Z665" s="47">
        <f t="shared" si="341"/>
        <v>-35.920551799424771</v>
      </c>
      <c r="AA665" s="47">
        <f t="shared" si="342"/>
        <v>7.3504401689091088</v>
      </c>
      <c r="AB665" s="47">
        <f t="shared" si="352"/>
        <v>36.66490163974084</v>
      </c>
      <c r="AC665" s="51"/>
      <c r="AD665" s="12">
        <f t="shared" si="339"/>
        <v>-2.9397486886675148</v>
      </c>
      <c r="AE665" s="44">
        <f t="shared" si="353"/>
        <v>-168.43519268976681</v>
      </c>
      <c r="AF665" s="43">
        <f t="shared" si="360"/>
        <v>4.5060530086309001</v>
      </c>
      <c r="AG665" s="45">
        <f t="shared" si="357"/>
        <v>43352</v>
      </c>
      <c r="AH665" s="42">
        <f t="shared" si="358"/>
        <v>262</v>
      </c>
      <c r="AI665" s="45">
        <f t="shared" si="359"/>
        <v>43352</v>
      </c>
      <c r="AJ665" s="30">
        <f t="shared" si="343"/>
        <v>-35.920551799424771</v>
      </c>
      <c r="AK665" s="30">
        <f t="shared" si="344"/>
        <v>7.3504401689091088</v>
      </c>
      <c r="AL665" s="42"/>
      <c r="AM665" s="42"/>
    </row>
    <row r="666" spans="15:39" x14ac:dyDescent="0.25">
      <c r="O666" s="44">
        <f t="shared" si="354"/>
        <v>43.617644162318854</v>
      </c>
      <c r="P666" s="12">
        <f t="shared" si="355"/>
        <v>-5.686282702997441</v>
      </c>
      <c r="Q666" s="44">
        <f t="shared" si="345"/>
        <v>-325.79999999999512</v>
      </c>
      <c r="R666" s="47">
        <f t="shared" si="346"/>
        <v>36.075306182272087</v>
      </c>
      <c r="S666" s="47">
        <f t="shared" si="347"/>
        <v>7.1242577662741624</v>
      </c>
      <c r="T666" s="47">
        <f t="shared" si="348"/>
        <v>36.772037812242559</v>
      </c>
      <c r="U666" s="12">
        <f t="shared" si="356"/>
        <v>-0.19497414889600312</v>
      </c>
      <c r="V666" s="51">
        <f t="shared" si="349"/>
        <v>-0.19497414889600312</v>
      </c>
      <c r="W666" s="47">
        <f t="shared" si="340"/>
        <v>2.9466185046937898</v>
      </c>
      <c r="X666" s="51">
        <f t="shared" si="350"/>
        <v>2.9466185046937898</v>
      </c>
      <c r="Y666" s="51">
        <f t="shared" si="351"/>
        <v>2.9499999999999997</v>
      </c>
      <c r="Z666" s="47">
        <f t="shared" si="341"/>
        <v>-36.075306182272087</v>
      </c>
      <c r="AA666" s="47">
        <f t="shared" si="342"/>
        <v>7.1242577662741642</v>
      </c>
      <c r="AB666" s="47">
        <f t="shared" si="352"/>
        <v>36.772037812242559</v>
      </c>
      <c r="AC666" s="51"/>
      <c r="AD666" s="12">
        <f t="shared" si="339"/>
        <v>-2.9466185046937898</v>
      </c>
      <c r="AE666" s="44">
        <f t="shared" si="353"/>
        <v>-168.82880415410372</v>
      </c>
      <c r="AF666" s="43">
        <f t="shared" si="360"/>
        <v>4.5129228246571751</v>
      </c>
      <c r="AG666" s="45">
        <f t="shared" si="357"/>
        <v>43353</v>
      </c>
      <c r="AH666" s="42">
        <f t="shared" si="358"/>
        <v>263</v>
      </c>
      <c r="AI666" s="45">
        <f t="shared" si="359"/>
        <v>43353</v>
      </c>
      <c r="AJ666" s="30">
        <f t="shared" si="343"/>
        <v>-36.075306182272087</v>
      </c>
      <c r="AK666" s="30">
        <f t="shared" si="344"/>
        <v>7.1242577662741642</v>
      </c>
      <c r="AL666" s="42"/>
      <c r="AM666" s="42"/>
    </row>
    <row r="667" spans="15:39" x14ac:dyDescent="0.25">
      <c r="O667" s="44">
        <f t="shared" si="354"/>
        <v>43.617644162318854</v>
      </c>
      <c r="P667" s="12">
        <f t="shared" si="355"/>
        <v>-5.6925658883046202</v>
      </c>
      <c r="Q667" s="44">
        <f t="shared" si="345"/>
        <v>-326.15999999999514</v>
      </c>
      <c r="R667" s="47">
        <f t="shared" si="346"/>
        <v>36.228636373802146</v>
      </c>
      <c r="S667" s="47">
        <f t="shared" si="347"/>
        <v>6.8971074842194717</v>
      </c>
      <c r="T667" s="47">
        <f t="shared" si="348"/>
        <v>36.879319206759448</v>
      </c>
      <c r="U667" s="12">
        <f t="shared" si="356"/>
        <v>-0.18812600898180445</v>
      </c>
      <c r="V667" s="51">
        <f t="shared" si="349"/>
        <v>-0.18812600898180445</v>
      </c>
      <c r="W667" s="47">
        <f t="shared" si="340"/>
        <v>2.9534666446079885</v>
      </c>
      <c r="X667" s="51">
        <f t="shared" si="350"/>
        <v>2.9534666446079885</v>
      </c>
      <c r="Y667" s="51">
        <f t="shared" si="351"/>
        <v>2.96</v>
      </c>
      <c r="Z667" s="47">
        <f t="shared" si="341"/>
        <v>-36.228636373802146</v>
      </c>
      <c r="AA667" s="47">
        <f t="shared" si="342"/>
        <v>6.8971074842194735</v>
      </c>
      <c r="AB667" s="47">
        <f t="shared" si="352"/>
        <v>36.879319206759448</v>
      </c>
      <c r="AC667" s="51"/>
      <c r="AD667" s="12">
        <f t="shared" si="339"/>
        <v>-2.9534666446079885</v>
      </c>
      <c r="AE667" s="44">
        <f t="shared" si="353"/>
        <v>-169.22117366870236</v>
      </c>
      <c r="AF667" s="43">
        <f t="shared" si="360"/>
        <v>4.5197709645713733</v>
      </c>
      <c r="AG667" s="45">
        <f t="shared" si="357"/>
        <v>43353</v>
      </c>
      <c r="AH667" s="42">
        <f t="shared" si="358"/>
        <v>263</v>
      </c>
      <c r="AI667" s="45">
        <f t="shared" si="359"/>
        <v>43353</v>
      </c>
      <c r="AJ667" s="30">
        <f t="shared" si="343"/>
        <v>-36.228636373802146</v>
      </c>
      <c r="AK667" s="30">
        <f t="shared" si="344"/>
        <v>6.8971074842194735</v>
      </c>
      <c r="AL667" s="42"/>
      <c r="AM667" s="42"/>
    </row>
    <row r="668" spans="15:39" x14ac:dyDescent="0.25">
      <c r="O668" s="44">
        <f t="shared" si="354"/>
        <v>43.617644162318854</v>
      </c>
      <c r="P668" s="12">
        <f t="shared" si="355"/>
        <v>-5.6988490736117994</v>
      </c>
      <c r="Q668" s="44">
        <f t="shared" si="345"/>
        <v>-326.51999999999515</v>
      </c>
      <c r="R668" s="47">
        <f t="shared" si="346"/>
        <v>36.380536320801532</v>
      </c>
      <c r="S668" s="47">
        <f t="shared" si="347"/>
        <v>6.6689982902492204</v>
      </c>
      <c r="T668" s="47">
        <f t="shared" si="348"/>
        <v>36.986740342783747</v>
      </c>
      <c r="U668" s="12">
        <f t="shared" si="356"/>
        <v>-0.18129938512124491</v>
      </c>
      <c r="V668" s="51">
        <f t="shared" si="349"/>
        <v>-0.18129938512124491</v>
      </c>
      <c r="W668" s="47">
        <f t="shared" si="340"/>
        <v>2.9602932684685483</v>
      </c>
      <c r="X668" s="51">
        <f t="shared" si="350"/>
        <v>2.9602932684685483</v>
      </c>
      <c r="Y668" s="51">
        <f t="shared" si="351"/>
        <v>2.9699999999999998</v>
      </c>
      <c r="Z668" s="47">
        <f t="shared" si="341"/>
        <v>-36.380536320801532</v>
      </c>
      <c r="AA668" s="47">
        <f t="shared" si="342"/>
        <v>6.6689982902492222</v>
      </c>
      <c r="AB668" s="47">
        <f t="shared" si="352"/>
        <v>36.986740342783747</v>
      </c>
      <c r="AC668" s="51"/>
      <c r="AD668" s="12">
        <f t="shared" si="339"/>
        <v>-2.9602932684685483</v>
      </c>
      <c r="AE668" s="44">
        <f t="shared" si="353"/>
        <v>-169.61231040423576</v>
      </c>
      <c r="AF668" s="43">
        <f t="shared" si="360"/>
        <v>4.5265975884319332</v>
      </c>
      <c r="AG668" s="45">
        <f t="shared" si="357"/>
        <v>43353</v>
      </c>
      <c r="AH668" s="42">
        <f t="shared" si="358"/>
        <v>263</v>
      </c>
      <c r="AI668" s="45">
        <f t="shared" si="359"/>
        <v>43353</v>
      </c>
      <c r="AJ668" s="30">
        <f t="shared" si="343"/>
        <v>-36.380536320801532</v>
      </c>
      <c r="AK668" s="30">
        <f t="shared" si="344"/>
        <v>6.6689982902492222</v>
      </c>
      <c r="AL668" s="42"/>
      <c r="AM668" s="42"/>
    </row>
    <row r="669" spans="15:39" x14ac:dyDescent="0.25">
      <c r="O669" s="44">
        <f t="shared" si="354"/>
        <v>43.617644162318854</v>
      </c>
      <c r="P669" s="12">
        <f t="shared" si="355"/>
        <v>-5.7051322589189786</v>
      </c>
      <c r="Q669" s="44">
        <f t="shared" si="345"/>
        <v>-326.87999999999505</v>
      </c>
      <c r="R669" s="47">
        <f t="shared" si="346"/>
        <v>36.531000026520431</v>
      </c>
      <c r="S669" s="47">
        <f t="shared" si="347"/>
        <v>6.4399391897238125</v>
      </c>
      <c r="T669" s="47">
        <f t="shared" si="348"/>
        <v>37.094295783920423</v>
      </c>
      <c r="U669" s="12">
        <f t="shared" si="356"/>
        <v>-0.17449411761571615</v>
      </c>
      <c r="V669" s="51">
        <f t="shared" si="349"/>
        <v>-0.17449411761571615</v>
      </c>
      <c r="W669" s="47">
        <f t="shared" si="340"/>
        <v>2.9670985359740771</v>
      </c>
      <c r="X669" s="51">
        <f t="shared" si="350"/>
        <v>2.9670985359740771</v>
      </c>
      <c r="Y669" s="51">
        <f t="shared" si="351"/>
        <v>2.9699999999999998</v>
      </c>
      <c r="Z669" s="47">
        <f t="shared" si="341"/>
        <v>-36.531000026520431</v>
      </c>
      <c r="AA669" s="47">
        <f t="shared" si="342"/>
        <v>6.4399391897238125</v>
      </c>
      <c r="AB669" s="47">
        <f t="shared" si="352"/>
        <v>37.094295783920423</v>
      </c>
      <c r="AC669" s="51"/>
      <c r="AD669" s="12">
        <f t="shared" si="339"/>
        <v>-2.9670985359740771</v>
      </c>
      <c r="AE669" s="44">
        <f t="shared" si="353"/>
        <v>-170.00222351076007</v>
      </c>
      <c r="AF669" s="43">
        <f t="shared" si="360"/>
        <v>4.533402855937462</v>
      </c>
      <c r="AG669" s="45">
        <f t="shared" si="357"/>
        <v>43354</v>
      </c>
      <c r="AH669" s="42">
        <f t="shared" si="358"/>
        <v>264</v>
      </c>
      <c r="AI669" s="45">
        <f t="shared" si="359"/>
        <v>43354</v>
      </c>
      <c r="AJ669" s="30">
        <f t="shared" si="343"/>
        <v>-36.531000026520431</v>
      </c>
      <c r="AK669" s="30">
        <f t="shared" si="344"/>
        <v>6.4399391897238125</v>
      </c>
      <c r="AL669" s="42"/>
      <c r="AM669" s="42"/>
    </row>
    <row r="670" spans="15:39" x14ac:dyDescent="0.25">
      <c r="O670" s="44">
        <f t="shared" si="354"/>
        <v>43.617644162318854</v>
      </c>
      <c r="P670" s="12">
        <f t="shared" si="355"/>
        <v>-5.7114154442261578</v>
      </c>
      <c r="Q670" s="44">
        <f t="shared" si="345"/>
        <v>-327.23999999999506</v>
      </c>
      <c r="R670" s="47">
        <f t="shared" si="346"/>
        <v>36.680021550909366</v>
      </c>
      <c r="S670" s="47">
        <f t="shared" si="347"/>
        <v>6.2099392255043178</v>
      </c>
      <c r="T670" s="47">
        <f t="shared" si="348"/>
        <v>37.201980137616772</v>
      </c>
      <c r="U670" s="12">
        <f t="shared" si="356"/>
        <v>-0.16771004715717786</v>
      </c>
      <c r="V670" s="51">
        <f t="shared" si="349"/>
        <v>-0.16771004715717786</v>
      </c>
      <c r="W670" s="47">
        <f t="shared" si="340"/>
        <v>2.9738826064326154</v>
      </c>
      <c r="X670" s="51">
        <f t="shared" si="350"/>
        <v>2.9738826064326154</v>
      </c>
      <c r="Y670" s="51">
        <f t="shared" si="351"/>
        <v>2.98</v>
      </c>
      <c r="Z670" s="47">
        <f t="shared" si="341"/>
        <v>-36.680021550909366</v>
      </c>
      <c r="AA670" s="47">
        <f t="shared" si="342"/>
        <v>6.2099392255043186</v>
      </c>
      <c r="AB670" s="47">
        <f t="shared" si="352"/>
        <v>37.201980137616772</v>
      </c>
      <c r="AC670" s="51"/>
      <c r="AD670" s="12">
        <f t="shared" si="339"/>
        <v>-2.9738826064326154</v>
      </c>
      <c r="AE670" s="44">
        <f t="shared" si="353"/>
        <v>-170.39092211595369</v>
      </c>
      <c r="AF670" s="43">
        <f t="shared" si="360"/>
        <v>4.5401869263960002</v>
      </c>
      <c r="AG670" s="45">
        <f t="shared" si="357"/>
        <v>43354</v>
      </c>
      <c r="AH670" s="42">
        <f t="shared" si="358"/>
        <v>264</v>
      </c>
      <c r="AI670" s="45">
        <f t="shared" si="359"/>
        <v>43354</v>
      </c>
      <c r="AJ670" s="30">
        <f t="shared" si="343"/>
        <v>-36.680021550909366</v>
      </c>
      <c r="AK670" s="30">
        <f t="shared" si="344"/>
        <v>6.2099392255043186</v>
      </c>
      <c r="AL670" s="42"/>
      <c r="AM670" s="42"/>
    </row>
    <row r="671" spans="15:39" x14ac:dyDescent="0.25">
      <c r="O671" s="44">
        <f t="shared" si="354"/>
        <v>43.617644162318854</v>
      </c>
      <c r="P671" s="12">
        <f t="shared" si="355"/>
        <v>-5.717698629533337</v>
      </c>
      <c r="Q671" s="44">
        <f t="shared" si="345"/>
        <v>-327.59999999999508</v>
      </c>
      <c r="R671" s="47">
        <f t="shared" si="346"/>
        <v>36.827595010853727</v>
      </c>
      <c r="S671" s="47">
        <f t="shared" si="347"/>
        <v>5.979007477595502</v>
      </c>
      <c r="T671" s="47">
        <f t="shared" si="348"/>
        <v>37.309788054887171</v>
      </c>
      <c r="U671" s="12">
        <f t="shared" si="356"/>
        <v>-0.16094701485769719</v>
      </c>
      <c r="V671" s="51">
        <f t="shared" si="349"/>
        <v>-0.16094701485769719</v>
      </c>
      <c r="W671" s="47">
        <f t="shared" si="340"/>
        <v>2.9806456387320961</v>
      </c>
      <c r="X671" s="51">
        <f t="shared" si="350"/>
        <v>2.9806456387320961</v>
      </c>
      <c r="Y671" s="51">
        <f t="shared" si="351"/>
        <v>2.9899999999999998</v>
      </c>
      <c r="Z671" s="47">
        <f t="shared" si="341"/>
        <v>-36.827595010853727</v>
      </c>
      <c r="AA671" s="47">
        <f t="shared" si="342"/>
        <v>5.9790074775955011</v>
      </c>
      <c r="AB671" s="47">
        <f t="shared" si="352"/>
        <v>37.309788054887171</v>
      </c>
      <c r="AC671" s="51"/>
      <c r="AD671" s="12">
        <f t="shared" si="339"/>
        <v>-2.9806456387320961</v>
      </c>
      <c r="AE671" s="44">
        <f t="shared" si="353"/>
        <v>-170.77841532342461</v>
      </c>
      <c r="AF671" s="43">
        <f t="shared" si="360"/>
        <v>4.5469499586954818</v>
      </c>
      <c r="AG671" s="45">
        <f t="shared" si="357"/>
        <v>43355</v>
      </c>
      <c r="AH671" s="42">
        <f t="shared" si="358"/>
        <v>265</v>
      </c>
      <c r="AI671" s="45">
        <f t="shared" si="359"/>
        <v>43355</v>
      </c>
      <c r="AJ671" s="30">
        <f t="shared" si="343"/>
        <v>-36.827595010853727</v>
      </c>
      <c r="AK671" s="30">
        <f t="shared" si="344"/>
        <v>5.9790074775955011</v>
      </c>
      <c r="AL671" s="42"/>
      <c r="AM671" s="42"/>
    </row>
    <row r="672" spans="15:39" x14ac:dyDescent="0.25">
      <c r="O672" s="44">
        <f t="shared" si="354"/>
        <v>43.617644162318854</v>
      </c>
      <c r="P672" s="12">
        <f t="shared" si="355"/>
        <v>-5.7239818148405162</v>
      </c>
      <c r="Q672" s="44">
        <f t="shared" si="345"/>
        <v>-327.95999999999498</v>
      </c>
      <c r="R672" s="47">
        <f t="shared" si="346"/>
        <v>36.973714580406011</v>
      </c>
      <c r="S672" s="47">
        <f t="shared" si="347"/>
        <v>5.7471530627873584</v>
      </c>
      <c r="T672" s="47">
        <f t="shared" si="348"/>
        <v>37.417714230033269</v>
      </c>
      <c r="U672" s="12">
        <f t="shared" si="356"/>
        <v>-0.15420486227781627</v>
      </c>
      <c r="V672" s="51">
        <f t="shared" si="349"/>
        <v>-0.15420486227781627</v>
      </c>
      <c r="W672" s="47">
        <f t="shared" si="340"/>
        <v>2.9873877913119768</v>
      </c>
      <c r="X672" s="51">
        <f t="shared" si="350"/>
        <v>2.9873877913119768</v>
      </c>
      <c r="Y672" s="51">
        <f t="shared" si="351"/>
        <v>2.9899999999999998</v>
      </c>
      <c r="Z672" s="47">
        <f t="shared" si="341"/>
        <v>-36.973714580406011</v>
      </c>
      <c r="AA672" s="47">
        <f t="shared" si="342"/>
        <v>5.7471530627873584</v>
      </c>
      <c r="AB672" s="47">
        <f t="shared" si="352"/>
        <v>37.417714230033269</v>
      </c>
      <c r="AC672" s="51"/>
      <c r="AD672" s="12">
        <f t="shared" si="339"/>
        <v>-2.9873877913119768</v>
      </c>
      <c r="AE672" s="44">
        <f t="shared" si="353"/>
        <v>-171.16471221108503</v>
      </c>
      <c r="AF672" s="43">
        <f t="shared" si="360"/>
        <v>4.5536921112753621</v>
      </c>
      <c r="AG672" s="45">
        <f t="shared" si="357"/>
        <v>43355</v>
      </c>
      <c r="AH672" s="42">
        <f t="shared" si="358"/>
        <v>265</v>
      </c>
      <c r="AI672" s="45">
        <f t="shared" si="359"/>
        <v>43355</v>
      </c>
      <c r="AJ672" s="30">
        <f t="shared" si="343"/>
        <v>-36.973714580406011</v>
      </c>
      <c r="AK672" s="30">
        <f t="shared" si="344"/>
        <v>5.7471530627873584</v>
      </c>
      <c r="AL672" s="42"/>
      <c r="AM672" s="42"/>
    </row>
    <row r="673" spans="15:39" x14ac:dyDescent="0.25">
      <c r="O673" s="44">
        <f t="shared" si="354"/>
        <v>43.617644162318854</v>
      </c>
      <c r="P673" s="12">
        <f t="shared" si="355"/>
        <v>-5.7302650001476954</v>
      </c>
      <c r="Q673" s="44">
        <f t="shared" si="345"/>
        <v>-328.31999999999499</v>
      </c>
      <c r="R673" s="47">
        <f t="shared" si="346"/>
        <v>37.118374491015793</v>
      </c>
      <c r="S673" s="47">
        <f t="shared" si="347"/>
        <v>5.514385134295182</v>
      </c>
      <c r="T673" s="47">
        <f t="shared" si="348"/>
        <v>37.525753400359967</v>
      </c>
      <c r="U673" s="12">
        <f t="shared" si="356"/>
        <v>-0.14748343145377613</v>
      </c>
      <c r="V673" s="51">
        <f t="shared" si="349"/>
        <v>-0.14748343145377613</v>
      </c>
      <c r="W673" s="47">
        <f t="shared" si="340"/>
        <v>2.994109222136017</v>
      </c>
      <c r="X673" s="51">
        <f t="shared" si="350"/>
        <v>2.994109222136017</v>
      </c>
      <c r="Y673" s="51">
        <f t="shared" si="351"/>
        <v>3</v>
      </c>
      <c r="Z673" s="47">
        <f t="shared" si="341"/>
        <v>-37.118374491015793</v>
      </c>
      <c r="AA673" s="47">
        <f t="shared" si="342"/>
        <v>5.514385134295182</v>
      </c>
      <c r="AB673" s="47">
        <f t="shared" si="352"/>
        <v>37.525753400359967</v>
      </c>
      <c r="AC673" s="51"/>
      <c r="AD673" s="12">
        <f t="shared" si="339"/>
        <v>-2.994109222136017</v>
      </c>
      <c r="AE673" s="44">
        <f t="shared" si="353"/>
        <v>-171.54982182959168</v>
      </c>
      <c r="AF673" s="43">
        <f t="shared" si="360"/>
        <v>4.5604135420994023</v>
      </c>
      <c r="AG673" s="45">
        <f t="shared" si="357"/>
        <v>43355</v>
      </c>
      <c r="AH673" s="42">
        <f t="shared" si="358"/>
        <v>265</v>
      </c>
      <c r="AI673" s="45">
        <f t="shared" si="359"/>
        <v>43355</v>
      </c>
      <c r="AJ673" s="30">
        <f t="shared" si="343"/>
        <v>-37.118374491015793</v>
      </c>
      <c r="AK673" s="30">
        <f t="shared" si="344"/>
        <v>5.514385134295182</v>
      </c>
      <c r="AL673" s="42"/>
      <c r="AM673" s="42"/>
    </row>
    <row r="674" spans="15:39" x14ac:dyDescent="0.25">
      <c r="O674" s="44">
        <f t="shared" si="354"/>
        <v>43.617644162318854</v>
      </c>
      <c r="P674" s="12">
        <f t="shared" si="355"/>
        <v>-5.7365481854548745</v>
      </c>
      <c r="Q674" s="44">
        <f t="shared" si="345"/>
        <v>-328.679999999995</v>
      </c>
      <c r="R674" s="47">
        <f t="shared" si="346"/>
        <v>37.261569031757517</v>
      </c>
      <c r="S674" s="47">
        <f t="shared" si="347"/>
        <v>5.2807128813982231</v>
      </c>
      <c r="T674" s="47">
        <f t="shared" si="348"/>
        <v>37.633900345887561</v>
      </c>
      <c r="U674" s="12">
        <f t="shared" si="356"/>
        <v>-0.14078256492362731</v>
      </c>
      <c r="V674" s="51">
        <f t="shared" si="349"/>
        <v>-0.14078256492362731</v>
      </c>
      <c r="W674" s="47">
        <f t="shared" si="340"/>
        <v>3.0008100886661659</v>
      </c>
      <c r="X674" s="51">
        <f t="shared" si="350"/>
        <v>3.0008100886661659</v>
      </c>
      <c r="Y674" s="51">
        <f t="shared" si="351"/>
        <v>3.01</v>
      </c>
      <c r="Z674" s="47">
        <f t="shared" si="341"/>
        <v>-37.261569031757517</v>
      </c>
      <c r="AA674" s="47">
        <f t="shared" si="342"/>
        <v>5.2807128813982231</v>
      </c>
      <c r="AB674" s="47">
        <f t="shared" si="352"/>
        <v>37.633900345887561</v>
      </c>
      <c r="AC674" s="51"/>
      <c r="AD674" s="12">
        <f t="shared" si="339"/>
        <v>-3.0008100886661659</v>
      </c>
      <c r="AE674" s="44">
        <f t="shared" si="353"/>
        <v>-171.93375320084968</v>
      </c>
      <c r="AF674" s="43">
        <f t="shared" si="360"/>
        <v>4.5671144086295516</v>
      </c>
      <c r="AG674" s="45">
        <f t="shared" si="357"/>
        <v>43356</v>
      </c>
      <c r="AH674" s="42">
        <f t="shared" si="358"/>
        <v>266</v>
      </c>
      <c r="AI674" s="45">
        <f t="shared" si="359"/>
        <v>43356</v>
      </c>
      <c r="AJ674" s="30">
        <f t="shared" si="343"/>
        <v>-37.261569031757517</v>
      </c>
      <c r="AK674" s="30">
        <f t="shared" si="344"/>
        <v>5.2807128813982231</v>
      </c>
      <c r="AL674" s="42"/>
      <c r="AM674" s="42"/>
    </row>
    <row r="675" spans="15:39" x14ac:dyDescent="0.25">
      <c r="O675" s="44">
        <f t="shared" si="354"/>
        <v>43.617644162318854</v>
      </c>
      <c r="P675" s="12">
        <f t="shared" si="355"/>
        <v>-5.7428313707620537</v>
      </c>
      <c r="Q675" s="44">
        <f t="shared" si="345"/>
        <v>-329.0399999999949</v>
      </c>
      <c r="R675" s="47">
        <f t="shared" si="346"/>
        <v>37.403292549555879</v>
      </c>
      <c r="S675" s="47">
        <f t="shared" si="347"/>
        <v>5.0461455290769166</v>
      </c>
      <c r="T675" s="47">
        <f t="shared" si="348"/>
        <v>37.74214988906018</v>
      </c>
      <c r="U675" s="12">
        <f t="shared" si="356"/>
        <v>-0.13410210575225481</v>
      </c>
      <c r="V675" s="51">
        <f t="shared" si="349"/>
        <v>-0.13410210575225481</v>
      </c>
      <c r="W675" s="47">
        <f t="shared" si="340"/>
        <v>3.0074905478375382</v>
      </c>
      <c r="X675" s="51">
        <f t="shared" si="350"/>
        <v>3.0074905478375382</v>
      </c>
      <c r="Y675" s="51">
        <f t="shared" si="351"/>
        <v>3.01</v>
      </c>
      <c r="Z675" s="47">
        <f t="shared" si="341"/>
        <v>-37.403292549555879</v>
      </c>
      <c r="AA675" s="47">
        <f t="shared" si="342"/>
        <v>5.0461455290769166</v>
      </c>
      <c r="AB675" s="47">
        <f t="shared" si="352"/>
        <v>37.74214988906018</v>
      </c>
      <c r="AC675" s="51"/>
      <c r="AD675" s="12">
        <f t="shared" si="339"/>
        <v>-3.0074905478375382</v>
      </c>
      <c r="AE675" s="44">
        <f t="shared" si="353"/>
        <v>-172.31651531657874</v>
      </c>
      <c r="AF675" s="43">
        <f t="shared" si="360"/>
        <v>4.5737948678009239</v>
      </c>
      <c r="AG675" s="45">
        <f t="shared" si="357"/>
        <v>43356</v>
      </c>
      <c r="AH675" s="42">
        <f t="shared" si="358"/>
        <v>266</v>
      </c>
      <c r="AI675" s="45">
        <f t="shared" si="359"/>
        <v>43356</v>
      </c>
      <c r="AJ675" s="30">
        <f t="shared" si="343"/>
        <v>-37.403292549555879</v>
      </c>
      <c r="AK675" s="30">
        <f t="shared" si="344"/>
        <v>5.0461455290769166</v>
      </c>
      <c r="AL675" s="42"/>
      <c r="AM675" s="42"/>
    </row>
    <row r="676" spans="15:39" x14ac:dyDescent="0.25">
      <c r="O676" s="44">
        <f t="shared" si="354"/>
        <v>43.617644162318854</v>
      </c>
      <c r="P676" s="12">
        <f t="shared" si="355"/>
        <v>-5.7491145560692329</v>
      </c>
      <c r="Q676" s="44">
        <f t="shared" si="345"/>
        <v>-329.39999999999492</v>
      </c>
      <c r="R676" s="47">
        <f t="shared" si="346"/>
        <v>37.543539449409089</v>
      </c>
      <c r="S676" s="47">
        <f t="shared" si="347"/>
        <v>4.8106923376486925</v>
      </c>
      <c r="T676" s="47">
        <f t="shared" si="348"/>
        <v>37.850496894451048</v>
      </c>
      <c r="U676" s="12">
        <f t="shared" si="356"/>
        <v>-0.1274418975553443</v>
      </c>
      <c r="V676" s="51">
        <f t="shared" si="349"/>
        <v>-0.1274418975553443</v>
      </c>
      <c r="W676" s="47">
        <f t="shared" si="340"/>
        <v>3.0141507560344487</v>
      </c>
      <c r="X676" s="51">
        <f t="shared" si="350"/>
        <v>3.0141507560344487</v>
      </c>
      <c r="Y676" s="51">
        <f t="shared" si="351"/>
        <v>3.0199999999999996</v>
      </c>
      <c r="Z676" s="47">
        <f t="shared" si="341"/>
        <v>-37.543539449409089</v>
      </c>
      <c r="AA676" s="47">
        <f t="shared" si="342"/>
        <v>4.8106923376486943</v>
      </c>
      <c r="AB676" s="47">
        <f t="shared" si="352"/>
        <v>37.850496894451048</v>
      </c>
      <c r="AC676" s="51"/>
      <c r="AD676" s="12">
        <f t="shared" si="339"/>
        <v>-3.0141507560344487</v>
      </c>
      <c r="AE676" s="44">
        <f t="shared" si="353"/>
        <v>-172.69811713694017</v>
      </c>
      <c r="AF676" s="43">
        <f t="shared" si="360"/>
        <v>4.5804550759978344</v>
      </c>
      <c r="AG676" s="45">
        <f t="shared" si="357"/>
        <v>43357</v>
      </c>
      <c r="AH676" s="42">
        <f t="shared" si="358"/>
        <v>267</v>
      </c>
      <c r="AI676" s="45">
        <f t="shared" si="359"/>
        <v>43357</v>
      </c>
      <c r="AJ676" s="30">
        <f t="shared" si="343"/>
        <v>-37.543539449409089</v>
      </c>
      <c r="AK676" s="30">
        <f t="shared" si="344"/>
        <v>4.8106923376486943</v>
      </c>
      <c r="AL676" s="42"/>
      <c r="AM676" s="42"/>
    </row>
    <row r="677" spans="15:39" x14ac:dyDescent="0.25">
      <c r="O677" s="44">
        <f t="shared" si="354"/>
        <v>43.617644162318854</v>
      </c>
      <c r="P677" s="12">
        <f t="shared" si="355"/>
        <v>-5.7553977413764121</v>
      </c>
      <c r="Q677" s="44">
        <f t="shared" si="345"/>
        <v>-329.75999999999493</v>
      </c>
      <c r="R677" s="47">
        <f t="shared" si="346"/>
        <v>37.682304194609671</v>
      </c>
      <c r="S677" s="47">
        <f t="shared" si="347"/>
        <v>4.5743626024023918</v>
      </c>
      <c r="T677" s="47">
        <f t="shared" si="348"/>
        <v>37.958936268464569</v>
      </c>
      <c r="U677" s="12">
        <f t="shared" si="356"/>
        <v>-0.12080178452231824</v>
      </c>
      <c r="V677" s="51">
        <f t="shared" si="349"/>
        <v>-0.12080178452231824</v>
      </c>
      <c r="W677" s="47">
        <f t="shared" si="340"/>
        <v>3.0207908690674747</v>
      </c>
      <c r="X677" s="51">
        <f t="shared" si="350"/>
        <v>3.0207908690674747</v>
      </c>
      <c r="Y677" s="51">
        <f t="shared" si="351"/>
        <v>3.03</v>
      </c>
      <c r="Z677" s="47">
        <f t="shared" si="341"/>
        <v>-37.682304194609664</v>
      </c>
      <c r="AA677" s="47">
        <f t="shared" si="342"/>
        <v>4.5743626024023918</v>
      </c>
      <c r="AB677" s="47">
        <f t="shared" si="352"/>
        <v>37.958936268464569</v>
      </c>
      <c r="AC677" s="51"/>
      <c r="AD677" s="12">
        <f t="shared" si="339"/>
        <v>-3.0207908690674747</v>
      </c>
      <c r="AE677" s="44">
        <f t="shared" si="353"/>
        <v>-173.07856758922236</v>
      </c>
      <c r="AF677" s="43">
        <f t="shared" si="360"/>
        <v>4.58709518903086</v>
      </c>
      <c r="AG677" s="45">
        <f t="shared" si="357"/>
        <v>43357</v>
      </c>
      <c r="AH677" s="42">
        <f t="shared" si="358"/>
        <v>267</v>
      </c>
      <c r="AI677" s="45">
        <f t="shared" si="359"/>
        <v>43357</v>
      </c>
      <c r="AJ677" s="30">
        <f t="shared" si="343"/>
        <v>-37.682304194609664</v>
      </c>
      <c r="AK677" s="30">
        <f t="shared" si="344"/>
        <v>4.5743626024023918</v>
      </c>
      <c r="AL677" s="42"/>
      <c r="AM677" s="42"/>
    </row>
    <row r="678" spans="15:39" x14ac:dyDescent="0.25">
      <c r="O678" s="44">
        <f t="shared" si="354"/>
        <v>43.617644162318854</v>
      </c>
      <c r="P678" s="12">
        <f t="shared" si="355"/>
        <v>-5.7616809266835913</v>
      </c>
      <c r="Q678" s="44">
        <f t="shared" si="345"/>
        <v>-330.11999999999483</v>
      </c>
      <c r="R678" s="47">
        <f t="shared" si="346"/>
        <v>37.819581306963094</v>
      </c>
      <c r="S678" s="47">
        <f t="shared" si="347"/>
        <v>4.3371656532312848</v>
      </c>
      <c r="T678" s="47">
        <f t="shared" si="348"/>
        <v>38.06746295903578</v>
      </c>
      <c r="U678" s="12">
        <f t="shared" si="356"/>
        <v>-0.11418161143826822</v>
      </c>
      <c r="V678" s="51">
        <f t="shared" si="349"/>
        <v>-0.11418161143826822</v>
      </c>
      <c r="W678" s="47">
        <f t="shared" si="340"/>
        <v>3.0274110421515248</v>
      </c>
      <c r="X678" s="51">
        <f t="shared" si="350"/>
        <v>3.0274110421515248</v>
      </c>
      <c r="Y678" s="51">
        <f t="shared" si="351"/>
        <v>3.03</v>
      </c>
      <c r="Z678" s="47">
        <f t="shared" si="341"/>
        <v>-37.819581306963094</v>
      </c>
      <c r="AA678" s="47">
        <f t="shared" si="342"/>
        <v>4.3371656532312848</v>
      </c>
      <c r="AB678" s="47">
        <f t="shared" si="352"/>
        <v>38.06746295903578</v>
      </c>
      <c r="AC678" s="51"/>
      <c r="AD678" s="12">
        <f t="shared" si="339"/>
        <v>-3.0274110421515248</v>
      </c>
      <c r="AE678" s="44">
        <f t="shared" si="353"/>
        <v>-173.45787556658453</v>
      </c>
      <c r="AF678" s="43">
        <f t="shared" si="360"/>
        <v>4.5937153621149101</v>
      </c>
      <c r="AG678" s="45">
        <f t="shared" si="357"/>
        <v>43357</v>
      </c>
      <c r="AH678" s="42">
        <f t="shared" si="358"/>
        <v>267</v>
      </c>
      <c r="AI678" s="45">
        <f t="shared" si="359"/>
        <v>43357</v>
      </c>
      <c r="AJ678" s="30">
        <f t="shared" si="343"/>
        <v>-37.819581306963094</v>
      </c>
      <c r="AK678" s="30">
        <f t="shared" si="344"/>
        <v>4.3371656532312848</v>
      </c>
      <c r="AL678" s="42"/>
      <c r="AM678" s="42"/>
    </row>
    <row r="679" spans="15:39" x14ac:dyDescent="0.25">
      <c r="O679" s="44">
        <f t="shared" si="354"/>
        <v>43.617644162318854</v>
      </c>
      <c r="P679" s="12">
        <f t="shared" si="355"/>
        <v>-5.7679641119907705</v>
      </c>
      <c r="Q679" s="44">
        <f t="shared" si="345"/>
        <v>-330.47999999999485</v>
      </c>
      <c r="R679" s="47">
        <f t="shared" si="346"/>
        <v>37.955365367004006</v>
      </c>
      <c r="S679" s="47">
        <f t="shared" si="347"/>
        <v>4.0991108542647972</v>
      </c>
      <c r="T679" s="47">
        <f t="shared" si="348"/>
        <v>38.176071955327181</v>
      </c>
      <c r="U679" s="12">
        <f t="shared" si="356"/>
        <v>-0.10758122370491233</v>
      </c>
      <c r="V679" s="51">
        <f t="shared" si="349"/>
        <v>-0.10758122370491233</v>
      </c>
      <c r="W679" s="47">
        <f t="shared" si="340"/>
        <v>3.0340114298848806</v>
      </c>
      <c r="X679" s="51">
        <f t="shared" si="350"/>
        <v>3.0340114298848806</v>
      </c>
      <c r="Y679" s="51">
        <f t="shared" si="351"/>
        <v>3.0399999999999996</v>
      </c>
      <c r="Z679" s="47">
        <f t="shared" si="341"/>
        <v>-37.955365367004006</v>
      </c>
      <c r="AA679" s="47">
        <f t="shared" si="342"/>
        <v>4.0991108542647972</v>
      </c>
      <c r="AB679" s="47">
        <f t="shared" si="352"/>
        <v>38.176071955327181</v>
      </c>
      <c r="AC679" s="51"/>
      <c r="AD679" s="12">
        <f t="shared" si="339"/>
        <v>-3.0340114298848806</v>
      </c>
      <c r="AE679" s="44">
        <f t="shared" si="353"/>
        <v>-173.83604992685576</v>
      </c>
      <c r="AF679" s="43">
        <f t="shared" si="360"/>
        <v>4.6003157498482654</v>
      </c>
      <c r="AG679" s="45">
        <f t="shared" si="357"/>
        <v>43358</v>
      </c>
      <c r="AH679" s="42">
        <f t="shared" si="358"/>
        <v>268</v>
      </c>
      <c r="AI679" s="45">
        <f t="shared" si="359"/>
        <v>43358</v>
      </c>
      <c r="AJ679" s="30">
        <f t="shared" si="343"/>
        <v>-37.955365367004006</v>
      </c>
      <c r="AK679" s="30">
        <f t="shared" si="344"/>
        <v>4.0991108542647972</v>
      </c>
      <c r="AL679" s="42"/>
      <c r="AM679" s="42"/>
    </row>
    <row r="680" spans="15:39" x14ac:dyDescent="0.25">
      <c r="O680" s="44">
        <f t="shared" si="354"/>
        <v>43.617644162318854</v>
      </c>
      <c r="P680" s="12">
        <f t="shared" si="355"/>
        <v>-5.7742472972979497</v>
      </c>
      <c r="Q680" s="44">
        <f t="shared" si="345"/>
        <v>-330.83999999999486</v>
      </c>
      <c r="R680" s="47">
        <f t="shared" si="346"/>
        <v>38.089651014210226</v>
      </c>
      <c r="S680" s="47">
        <f t="shared" si="347"/>
        <v>3.8602076034987647</v>
      </c>
      <c r="T680" s="47">
        <f t="shared" si="348"/>
        <v>38.284758287423415</v>
      </c>
      <c r="U680" s="12">
        <f t="shared" si="356"/>
        <v>-0.10100046736059902</v>
      </c>
      <c r="V680" s="51">
        <f t="shared" si="349"/>
        <v>-0.10100046736059902</v>
      </c>
      <c r="W680" s="47">
        <f t="shared" si="340"/>
        <v>3.040592186229194</v>
      </c>
      <c r="X680" s="51">
        <f t="shared" si="350"/>
        <v>3.040592186229194</v>
      </c>
      <c r="Y680" s="51">
        <f t="shared" si="351"/>
        <v>3.05</v>
      </c>
      <c r="Z680" s="47">
        <f t="shared" si="341"/>
        <v>-38.089651014210226</v>
      </c>
      <c r="AA680" s="47">
        <f t="shared" si="342"/>
        <v>3.8602076034987651</v>
      </c>
      <c r="AB680" s="47">
        <f t="shared" si="352"/>
        <v>38.284758287423415</v>
      </c>
      <c r="AC680" s="51"/>
      <c r="AD680" s="12">
        <f t="shared" si="339"/>
        <v>-3.040592186229194</v>
      </c>
      <c r="AE680" s="44">
        <f t="shared" si="353"/>
        <v>-174.21309949138887</v>
      </c>
      <c r="AF680" s="43">
        <f t="shared" si="360"/>
        <v>4.6068965061925793</v>
      </c>
      <c r="AG680" s="45">
        <f t="shared" si="357"/>
        <v>43358</v>
      </c>
      <c r="AH680" s="42">
        <f t="shared" si="358"/>
        <v>268</v>
      </c>
      <c r="AI680" s="45">
        <f t="shared" si="359"/>
        <v>43358</v>
      </c>
      <c r="AJ680" s="30">
        <f t="shared" si="343"/>
        <v>-38.089651014210226</v>
      </c>
      <c r="AK680" s="30">
        <f t="shared" si="344"/>
        <v>3.8602076034987651</v>
      </c>
      <c r="AL680" s="42"/>
      <c r="AM680" s="42"/>
    </row>
    <row r="681" spans="15:39" x14ac:dyDescent="0.25">
      <c r="O681" s="44">
        <f t="shared" si="354"/>
        <v>43.617644162318854</v>
      </c>
      <c r="P681" s="12">
        <f t="shared" si="355"/>
        <v>-5.7805304826051289</v>
      </c>
      <c r="Q681" s="44">
        <f t="shared" si="345"/>
        <v>-331.19999999999487</v>
      </c>
      <c r="R681" s="47">
        <f t="shared" si="346"/>
        <v>38.222432947214337</v>
      </c>
      <c r="S681" s="47">
        <f t="shared" si="347"/>
        <v>3.6204653324244624</v>
      </c>
      <c r="T681" s="47">
        <f t="shared" si="348"/>
        <v>38.393517026023851</v>
      </c>
      <c r="U681" s="12">
        <f t="shared" si="356"/>
        <v>-9.4439189099389559E-2</v>
      </c>
      <c r="V681" s="51">
        <f t="shared" si="349"/>
        <v>-9.4439189099389559E-2</v>
      </c>
      <c r="W681" s="47">
        <f t="shared" si="340"/>
        <v>3.0471534644904037</v>
      </c>
      <c r="X681" s="51">
        <f t="shared" si="350"/>
        <v>3.0471534644904037</v>
      </c>
      <c r="Y681" s="51">
        <f t="shared" si="351"/>
        <v>3.05</v>
      </c>
      <c r="Z681" s="47">
        <f t="shared" si="341"/>
        <v>-38.222432947214337</v>
      </c>
      <c r="AA681" s="47">
        <f t="shared" si="342"/>
        <v>3.6204653324244624</v>
      </c>
      <c r="AB681" s="47">
        <f t="shared" si="352"/>
        <v>38.393517026023851</v>
      </c>
      <c r="AC681" s="51"/>
      <c r="AD681" s="12">
        <f t="shared" si="339"/>
        <v>-3.0471534644904037</v>
      </c>
      <c r="AE681" s="44">
        <f t="shared" si="353"/>
        <v>-174.58903304396711</v>
      </c>
      <c r="AF681" s="43">
        <f t="shared" si="360"/>
        <v>4.6134577844537894</v>
      </c>
      <c r="AG681" s="45">
        <f t="shared" si="357"/>
        <v>43359</v>
      </c>
      <c r="AH681" s="42">
        <f t="shared" si="358"/>
        <v>269</v>
      </c>
      <c r="AI681" s="45">
        <f t="shared" si="359"/>
        <v>43359</v>
      </c>
      <c r="AJ681" s="30">
        <f t="shared" si="343"/>
        <v>-38.222432947214337</v>
      </c>
      <c r="AK681" s="30">
        <f t="shared" si="344"/>
        <v>3.6204653324244624</v>
      </c>
      <c r="AL681" s="42"/>
      <c r="AM681" s="42"/>
    </row>
    <row r="682" spans="15:39" x14ac:dyDescent="0.25">
      <c r="O682" s="44">
        <f t="shared" si="354"/>
        <v>43.617644162318854</v>
      </c>
      <c r="P682" s="12">
        <f t="shared" si="355"/>
        <v>-5.7868136679123081</v>
      </c>
      <c r="Q682" s="44">
        <f t="shared" si="345"/>
        <v>-331.55999999999477</v>
      </c>
      <c r="R682" s="47">
        <f t="shared" si="346"/>
        <v>38.353705924012978</v>
      </c>
      <c r="S682" s="47">
        <f t="shared" si="347"/>
        <v>3.379893505656252</v>
      </c>
      <c r="T682" s="47">
        <f t="shared" si="348"/>
        <v>38.502343282133438</v>
      </c>
      <c r="U682" s="12">
        <f t="shared" si="356"/>
        <v>-8.7897236289239622E-2</v>
      </c>
      <c r="V682" s="51">
        <f t="shared" si="349"/>
        <v>-8.7897236289239622E-2</v>
      </c>
      <c r="W682" s="47">
        <f t="shared" si="340"/>
        <v>3.0536954173005535</v>
      </c>
      <c r="X682" s="51">
        <f t="shared" si="350"/>
        <v>3.0536954173005535</v>
      </c>
      <c r="Y682" s="51">
        <f t="shared" si="351"/>
        <v>3.0599999999999996</v>
      </c>
      <c r="Z682" s="47">
        <f t="shared" si="341"/>
        <v>-38.353705924012985</v>
      </c>
      <c r="AA682" s="47">
        <f t="shared" si="342"/>
        <v>3.3798935056562525</v>
      </c>
      <c r="AB682" s="47">
        <f t="shared" si="352"/>
        <v>38.502343282133438</v>
      </c>
      <c r="AC682" s="51"/>
      <c r="AD682" s="12">
        <f t="shared" si="339"/>
        <v>-3.0536954173005535</v>
      </c>
      <c r="AE682" s="44">
        <f t="shared" si="353"/>
        <v>-174.96385932976241</v>
      </c>
      <c r="AF682" s="43">
        <f t="shared" si="360"/>
        <v>4.6199997372639388</v>
      </c>
      <c r="AG682" s="45">
        <f t="shared" si="357"/>
        <v>43359</v>
      </c>
      <c r="AH682" s="42">
        <f t="shared" si="358"/>
        <v>269</v>
      </c>
      <c r="AI682" s="45">
        <f t="shared" si="359"/>
        <v>43359</v>
      </c>
      <c r="AJ682" s="30">
        <f t="shared" si="343"/>
        <v>-38.353705924012985</v>
      </c>
      <c r="AK682" s="30">
        <f t="shared" si="344"/>
        <v>3.3798935056562525</v>
      </c>
      <c r="AL682" s="42"/>
      <c r="AM682" s="42"/>
    </row>
    <row r="683" spans="15:39" x14ac:dyDescent="0.25">
      <c r="O683" s="44">
        <f t="shared" si="354"/>
        <v>43.617644162318854</v>
      </c>
      <c r="P683" s="12">
        <f t="shared" si="355"/>
        <v>-5.7930968532194873</v>
      </c>
      <c r="Q683" s="44">
        <f t="shared" si="345"/>
        <v>-331.91999999999479</v>
      </c>
      <c r="R683" s="47">
        <f t="shared" si="346"/>
        <v>38.483464762173803</v>
      </c>
      <c r="S683" s="47">
        <f t="shared" si="347"/>
        <v>3.1385016205579248</v>
      </c>
      <c r="T683" s="47">
        <f t="shared" si="348"/>
        <v>38.611232206751929</v>
      </c>
      <c r="U683" s="12">
        <f t="shared" si="356"/>
        <v>-8.1374456989306898E-2</v>
      </c>
      <c r="V683" s="51">
        <f t="shared" si="349"/>
        <v>-8.1374456989306898E-2</v>
      </c>
      <c r="W683" s="47">
        <f t="shared" si="340"/>
        <v>3.060218196600486</v>
      </c>
      <c r="X683" s="51">
        <f t="shared" si="350"/>
        <v>3.060218196600486</v>
      </c>
      <c r="Y683" s="51">
        <f t="shared" si="351"/>
        <v>3.07</v>
      </c>
      <c r="Z683" s="47">
        <f t="shared" si="341"/>
        <v>-38.483464762173803</v>
      </c>
      <c r="AA683" s="47">
        <f t="shared" si="342"/>
        <v>3.1385016205579244</v>
      </c>
      <c r="AB683" s="47">
        <f t="shared" si="352"/>
        <v>38.611232206751929</v>
      </c>
      <c r="AC683" s="51"/>
      <c r="AD683" s="12">
        <f t="shared" si="339"/>
        <v>-3.060218196600486</v>
      </c>
      <c r="AE683" s="44">
        <f t="shared" si="353"/>
        <v>-175.33758705434386</v>
      </c>
      <c r="AF683" s="43">
        <f t="shared" si="360"/>
        <v>4.6265225165638713</v>
      </c>
      <c r="AG683" s="45">
        <f t="shared" si="357"/>
        <v>43359</v>
      </c>
      <c r="AH683" s="42">
        <f t="shared" si="358"/>
        <v>269</v>
      </c>
      <c r="AI683" s="45">
        <f t="shared" si="359"/>
        <v>43359</v>
      </c>
      <c r="AJ683" s="30">
        <f t="shared" si="343"/>
        <v>-38.483464762173803</v>
      </c>
      <c r="AK683" s="30">
        <f t="shared" si="344"/>
        <v>3.1385016205579244</v>
      </c>
      <c r="AL683" s="42"/>
      <c r="AM683" s="42"/>
    </row>
    <row r="684" spans="15:39" x14ac:dyDescent="0.25">
      <c r="O684" s="44">
        <f t="shared" si="354"/>
        <v>43.617644162318854</v>
      </c>
      <c r="P684" s="12">
        <f t="shared" si="355"/>
        <v>-5.7993800385266665</v>
      </c>
      <c r="Q684" s="44">
        <f t="shared" si="345"/>
        <v>-332.2799999999948</v>
      </c>
      <c r="R684" s="47">
        <f t="shared" si="346"/>
        <v>38.611704339040067</v>
      </c>
      <c r="S684" s="47">
        <f t="shared" si="347"/>
        <v>2.8962992068677771</v>
      </c>
      <c r="T684" s="47">
        <f t="shared" si="348"/>
        <v>38.720178990561863</v>
      </c>
      <c r="U684" s="12">
        <f t="shared" si="356"/>
        <v>-7.4870699966409882E-2</v>
      </c>
      <c r="V684" s="51">
        <f t="shared" si="349"/>
        <v>-7.4870699966409882E-2</v>
      </c>
      <c r="W684" s="47">
        <f t="shared" si="340"/>
        <v>3.0667219536233832</v>
      </c>
      <c r="X684" s="51">
        <f t="shared" si="350"/>
        <v>3.0667219536233832</v>
      </c>
      <c r="Y684" s="51">
        <f t="shared" si="351"/>
        <v>3.07</v>
      </c>
      <c r="Z684" s="47">
        <f t="shared" si="341"/>
        <v>-38.611704339040067</v>
      </c>
      <c r="AA684" s="47">
        <f t="shared" si="342"/>
        <v>2.8962992068677771</v>
      </c>
      <c r="AB684" s="47">
        <f t="shared" si="352"/>
        <v>38.720178990561863</v>
      </c>
      <c r="AC684" s="51"/>
      <c r="AD684" s="12">
        <f t="shared" si="339"/>
        <v>-3.0667219536233832</v>
      </c>
      <c r="AE684" s="44">
        <f t="shared" si="353"/>
        <v>-175.71022488273445</v>
      </c>
      <c r="AF684" s="43">
        <f t="shared" si="360"/>
        <v>4.6330262735867684</v>
      </c>
      <c r="AG684" s="45">
        <f t="shared" si="357"/>
        <v>43360</v>
      </c>
      <c r="AH684" s="42">
        <f t="shared" si="358"/>
        <v>270</v>
      </c>
      <c r="AI684" s="45">
        <f t="shared" si="359"/>
        <v>43360</v>
      </c>
      <c r="AJ684" s="30">
        <f t="shared" si="343"/>
        <v>-38.611704339040067</v>
      </c>
      <c r="AK684" s="30">
        <f t="shared" si="344"/>
        <v>2.8962992068677771</v>
      </c>
      <c r="AL684" s="42"/>
      <c r="AM684" s="42"/>
    </row>
    <row r="685" spans="15:39" x14ac:dyDescent="0.25">
      <c r="O685" s="44">
        <f t="shared" si="354"/>
        <v>43.617644162318854</v>
      </c>
      <c r="P685" s="12">
        <f t="shared" si="355"/>
        <v>-5.8056632238338457</v>
      </c>
      <c r="Q685" s="44">
        <f t="shared" si="345"/>
        <v>-332.6399999999947</v>
      </c>
      <c r="R685" s="47">
        <f t="shared" si="346"/>
        <v>38.738419591932853</v>
      </c>
      <c r="S685" s="47">
        <f t="shared" si="347"/>
        <v>2.6532958263223811</v>
      </c>
      <c r="T685" s="47">
        <f t="shared" si="348"/>
        <v>38.829178863615269</v>
      </c>
      <c r="U685" s="12">
        <f t="shared" si="356"/>
        <v>-6.8385814710660395E-2</v>
      </c>
      <c r="V685" s="51">
        <f t="shared" si="349"/>
        <v>-6.8385814710660395E-2</v>
      </c>
      <c r="W685" s="47">
        <f t="shared" si="340"/>
        <v>3.0732068388791327</v>
      </c>
      <c r="X685" s="51">
        <f t="shared" si="350"/>
        <v>3.0732068388791327</v>
      </c>
      <c r="Y685" s="51">
        <f t="shared" si="351"/>
        <v>3.0799999999999996</v>
      </c>
      <c r="Z685" s="47">
        <f t="shared" si="341"/>
        <v>-38.738419591932853</v>
      </c>
      <c r="AA685" s="47">
        <f t="shared" si="342"/>
        <v>2.6532958263223811</v>
      </c>
      <c r="AB685" s="47">
        <f t="shared" si="352"/>
        <v>38.829178863615269</v>
      </c>
      <c r="AC685" s="51"/>
      <c r="AD685" s="12">
        <f t="shared" si="339"/>
        <v>-3.0732068388791327</v>
      </c>
      <c r="AE685" s="44">
        <f t="shared" si="353"/>
        <v>-176.08178143851549</v>
      </c>
      <c r="AF685" s="43">
        <f t="shared" si="360"/>
        <v>4.6395111588425184</v>
      </c>
      <c r="AG685" s="45">
        <f t="shared" si="357"/>
        <v>43360</v>
      </c>
      <c r="AH685" s="42">
        <f t="shared" si="358"/>
        <v>270</v>
      </c>
      <c r="AI685" s="45">
        <f t="shared" si="359"/>
        <v>43360</v>
      </c>
      <c r="AJ685" s="30">
        <f t="shared" si="343"/>
        <v>-38.738419591932853</v>
      </c>
      <c r="AK685" s="30">
        <f t="shared" si="344"/>
        <v>2.6532958263223811</v>
      </c>
      <c r="AL685" s="42"/>
      <c r="AM685" s="42"/>
    </row>
    <row r="686" spans="15:39" x14ac:dyDescent="0.25">
      <c r="O686" s="44">
        <f t="shared" si="354"/>
        <v>43.617644162318854</v>
      </c>
      <c r="P686" s="12">
        <f t="shared" si="355"/>
        <v>-5.8119464091410249</v>
      </c>
      <c r="Q686" s="44">
        <f t="shared" si="345"/>
        <v>-332.99999999999471</v>
      </c>
      <c r="R686" s="47">
        <f t="shared" si="346"/>
        <v>38.863605518350944</v>
      </c>
      <c r="S686" s="47">
        <f t="shared" si="347"/>
        <v>2.4095010722791166</v>
      </c>
      <c r="T686" s="47">
        <f t="shared" si="348"/>
        <v>38.938227095019514</v>
      </c>
      <c r="U686" s="12">
        <f t="shared" si="356"/>
        <v>-6.191965145029512E-2</v>
      </c>
      <c r="V686" s="51">
        <f t="shared" si="349"/>
        <v>-6.191965145029512E-2</v>
      </c>
      <c r="W686" s="47">
        <f t="shared" si="340"/>
        <v>3.079673002139498</v>
      </c>
      <c r="X686" s="51">
        <f t="shared" si="350"/>
        <v>3.079673002139498</v>
      </c>
      <c r="Y686" s="51">
        <f t="shared" si="351"/>
        <v>3.0799999999999996</v>
      </c>
      <c r="Z686" s="47">
        <f t="shared" si="341"/>
        <v>-38.863605518350937</v>
      </c>
      <c r="AA686" s="47">
        <f t="shared" si="342"/>
        <v>2.4095010722791166</v>
      </c>
      <c r="AB686" s="47">
        <f t="shared" si="352"/>
        <v>38.938227095019514</v>
      </c>
      <c r="AC686" s="51"/>
      <c r="AD686" s="12">
        <f t="shared" si="339"/>
        <v>-3.079673002139498</v>
      </c>
      <c r="AE686" s="44">
        <f t="shared" si="353"/>
        <v>-176.45226530297697</v>
      </c>
      <c r="AF686" s="43">
        <f t="shared" si="360"/>
        <v>4.6459773221028833</v>
      </c>
      <c r="AG686" s="45">
        <f t="shared" si="357"/>
        <v>43360</v>
      </c>
      <c r="AH686" s="42">
        <f t="shared" si="358"/>
        <v>270</v>
      </c>
      <c r="AI686" s="45">
        <f t="shared" si="359"/>
        <v>43360</v>
      </c>
      <c r="AJ686" s="30">
        <f t="shared" si="343"/>
        <v>-38.863605518350937</v>
      </c>
      <c r="AK686" s="30">
        <f t="shared" si="344"/>
        <v>2.4095010722791166</v>
      </c>
      <c r="AL686" s="42"/>
      <c r="AM686" s="42"/>
    </row>
    <row r="687" spans="15:39" x14ac:dyDescent="0.25">
      <c r="O687" s="44">
        <f t="shared" si="354"/>
        <v>43.617644162318854</v>
      </c>
      <c r="P687" s="12">
        <f t="shared" si="355"/>
        <v>-5.8182295944482041</v>
      </c>
      <c r="Q687" s="44">
        <f t="shared" si="345"/>
        <v>-333.35999999999473</v>
      </c>
      <c r="R687" s="47">
        <f t="shared" si="346"/>
        <v>38.98725717616832</v>
      </c>
      <c r="S687" s="47">
        <f t="shared" si="347"/>
        <v>2.1649245693374333</v>
      </c>
      <c r="T687" s="47">
        <f t="shared" si="348"/>
        <v>39.047318992622387</v>
      </c>
      <c r="U687" s="12">
        <f t="shared" si="356"/>
        <v>-5.5472061165727879E-2</v>
      </c>
      <c r="V687" s="51">
        <f t="shared" si="349"/>
        <v>-5.5472061165727879E-2</v>
      </c>
      <c r="W687" s="47">
        <f t="shared" si="340"/>
        <v>3.0861205924240651</v>
      </c>
      <c r="X687" s="51">
        <f t="shared" si="350"/>
        <v>3.0861205924240651</v>
      </c>
      <c r="Y687" s="51">
        <f t="shared" si="351"/>
        <v>3.09</v>
      </c>
      <c r="Z687" s="47">
        <f t="shared" si="341"/>
        <v>-38.98725717616832</v>
      </c>
      <c r="AA687" s="47">
        <f t="shared" si="342"/>
        <v>2.1649245693374333</v>
      </c>
      <c r="AB687" s="47">
        <f t="shared" si="352"/>
        <v>39.047318992622387</v>
      </c>
      <c r="AC687" s="51"/>
      <c r="AD687" s="12">
        <f t="shared" si="339"/>
        <v>-3.0861205924240651</v>
      </c>
      <c r="AE687" s="44">
        <f t="shared" si="353"/>
        <v>-176.82168501431224</v>
      </c>
      <c r="AF687" s="43">
        <f t="shared" si="360"/>
        <v>4.6524249123874508</v>
      </c>
      <c r="AG687" s="45">
        <f t="shared" si="357"/>
        <v>43361</v>
      </c>
      <c r="AH687" s="42">
        <f t="shared" si="358"/>
        <v>271</v>
      </c>
      <c r="AI687" s="45">
        <f t="shared" si="359"/>
        <v>43361</v>
      </c>
      <c r="AJ687" s="30">
        <f t="shared" si="343"/>
        <v>-38.98725717616832</v>
      </c>
      <c r="AK687" s="30">
        <f t="shared" si="344"/>
        <v>2.1649245693374333</v>
      </c>
      <c r="AL687" s="42"/>
      <c r="AM687" s="42"/>
    </row>
    <row r="688" spans="15:39" x14ac:dyDescent="0.25">
      <c r="O688" s="44">
        <f t="shared" si="354"/>
        <v>43.617644162318854</v>
      </c>
      <c r="P688" s="12">
        <f t="shared" si="355"/>
        <v>-5.8245127797553833</v>
      </c>
      <c r="Q688" s="44">
        <f t="shared" si="345"/>
        <v>-333.71999999999463</v>
      </c>
      <c r="R688" s="47">
        <f t="shared" si="346"/>
        <v>39.109369683829264</v>
      </c>
      <c r="S688" s="47">
        <f t="shared" si="347"/>
        <v>1.9195759729588744</v>
      </c>
      <c r="T688" s="47">
        <f t="shared" si="348"/>
        <v>39.156449902696551</v>
      </c>
      <c r="U688" s="12">
        <f t="shared" si="356"/>
        <v>-4.9042895602846123E-2</v>
      </c>
      <c r="V688" s="51">
        <f t="shared" si="349"/>
        <v>-4.9042895602846123E-2</v>
      </c>
      <c r="W688" s="47">
        <f t="shared" si="340"/>
        <v>3.092549757986947</v>
      </c>
      <c r="X688" s="51">
        <f t="shared" si="350"/>
        <v>3.092549757986947</v>
      </c>
      <c r="Y688" s="51">
        <f t="shared" si="351"/>
        <v>3.0999999999999996</v>
      </c>
      <c r="Z688" s="47">
        <f t="shared" si="341"/>
        <v>-39.109369683829271</v>
      </c>
      <c r="AA688" s="47">
        <f t="shared" si="342"/>
        <v>1.9195759729588742</v>
      </c>
      <c r="AB688" s="47">
        <f t="shared" si="352"/>
        <v>39.156449902696558</v>
      </c>
      <c r="AC688" s="51"/>
      <c r="AD688" s="12">
        <f t="shared" si="339"/>
        <v>-3.092549757986947</v>
      </c>
      <c r="AE688" s="44">
        <f t="shared" si="353"/>
        <v>-177.1900490668562</v>
      </c>
      <c r="AF688" s="43">
        <f t="shared" si="360"/>
        <v>4.6588540779503322</v>
      </c>
      <c r="AG688" s="45">
        <f t="shared" si="357"/>
        <v>43361</v>
      </c>
      <c r="AH688" s="42">
        <f t="shared" si="358"/>
        <v>271</v>
      </c>
      <c r="AI688" s="45">
        <f t="shared" si="359"/>
        <v>43361</v>
      </c>
      <c r="AJ688" s="30">
        <f t="shared" si="343"/>
        <v>-39.109369683829271</v>
      </c>
      <c r="AK688" s="30">
        <f t="shared" si="344"/>
        <v>1.9195759729588742</v>
      </c>
      <c r="AL688" s="42"/>
      <c r="AM688" s="42"/>
    </row>
    <row r="689" spans="15:39" x14ac:dyDescent="0.25">
      <c r="O689" s="44">
        <f t="shared" si="354"/>
        <v>43.617644162318854</v>
      </c>
      <c r="P689" s="12">
        <f t="shared" si="355"/>
        <v>-5.8307959650625625</v>
      </c>
      <c r="Q689" s="44">
        <f t="shared" si="345"/>
        <v>-334.07999999999464</v>
      </c>
      <c r="R689" s="47">
        <f t="shared" si="346"/>
        <v>39.229938220541051</v>
      </c>
      <c r="S689" s="47">
        <f t="shared" si="347"/>
        <v>1.6734649690859307</v>
      </c>
      <c r="T689" s="47">
        <f t="shared" si="348"/>
        <v>39.265615209623611</v>
      </c>
      <c r="U689" s="12">
        <f t="shared" si="356"/>
        <v>-4.2632007285575223E-2</v>
      </c>
      <c r="V689" s="51">
        <f t="shared" si="349"/>
        <v>-4.2632007285575223E-2</v>
      </c>
      <c r="W689" s="47">
        <f t="shared" si="340"/>
        <v>3.0989606463042181</v>
      </c>
      <c r="X689" s="51">
        <f t="shared" si="350"/>
        <v>3.0989606463042181</v>
      </c>
      <c r="Y689" s="51">
        <f t="shared" si="351"/>
        <v>3.0999999999999996</v>
      </c>
      <c r="Z689" s="47">
        <f t="shared" si="341"/>
        <v>-39.229938220541051</v>
      </c>
      <c r="AA689" s="47">
        <f t="shared" si="342"/>
        <v>1.6734649690859305</v>
      </c>
      <c r="AB689" s="47">
        <f t="shared" si="352"/>
        <v>39.265615209623611</v>
      </c>
      <c r="AC689" s="51"/>
      <c r="AD689" s="12">
        <f t="shared" si="339"/>
        <v>-3.0989606463042181</v>
      </c>
      <c r="AE689" s="44">
        <f t="shared" si="353"/>
        <v>-177.55736591036558</v>
      </c>
      <c r="AF689" s="43">
        <f t="shared" si="360"/>
        <v>4.6652649662676033</v>
      </c>
      <c r="AG689" s="45">
        <f t="shared" si="357"/>
        <v>43362</v>
      </c>
      <c r="AH689" s="42">
        <f t="shared" si="358"/>
        <v>272</v>
      </c>
      <c r="AI689" s="45">
        <f t="shared" si="359"/>
        <v>43362</v>
      </c>
      <c r="AJ689" s="30">
        <f t="shared" si="343"/>
        <v>-39.229938220541051</v>
      </c>
      <c r="AK689" s="30">
        <f t="shared" si="344"/>
        <v>1.6734649690859305</v>
      </c>
      <c r="AL689" s="42"/>
      <c r="AM689" s="42"/>
    </row>
    <row r="690" spans="15:39" x14ac:dyDescent="0.25">
      <c r="O690" s="44">
        <f t="shared" si="354"/>
        <v>43.617644162318854</v>
      </c>
      <c r="P690" s="12">
        <f t="shared" si="355"/>
        <v>-5.8370791503697417</v>
      </c>
      <c r="Q690" s="44">
        <f t="shared" si="345"/>
        <v>-334.43999999999465</v>
      </c>
      <c r="R690" s="47">
        <f t="shared" si="346"/>
        <v>39.348958026464317</v>
      </c>
      <c r="S690" s="47">
        <f t="shared" si="347"/>
        <v>1.4266012737596192</v>
      </c>
      <c r="T690" s="47">
        <f t="shared" si="348"/>
        <v>39.37481033557804</v>
      </c>
      <c r="U690" s="12">
        <f t="shared" si="356"/>
        <v>-3.6239249527729174E-2</v>
      </c>
      <c r="V690" s="51">
        <f t="shared" si="349"/>
        <v>-3.6239249527729174E-2</v>
      </c>
      <c r="W690" s="47">
        <f t="shared" si="340"/>
        <v>3.1053534040620638</v>
      </c>
      <c r="X690" s="51">
        <f t="shared" si="350"/>
        <v>3.1053534040620638</v>
      </c>
      <c r="Y690" s="51">
        <f t="shared" si="351"/>
        <v>3.11</v>
      </c>
      <c r="Z690" s="47">
        <f t="shared" si="341"/>
        <v>-39.348958026464317</v>
      </c>
      <c r="AA690" s="47">
        <f t="shared" si="342"/>
        <v>1.426601273759619</v>
      </c>
      <c r="AB690" s="47">
        <f t="shared" si="352"/>
        <v>39.37481033557804</v>
      </c>
      <c r="AC690" s="51"/>
      <c r="AD690" s="12">
        <f t="shared" si="339"/>
        <v>-3.1053534040620638</v>
      </c>
      <c r="AE690" s="44">
        <f t="shared" si="353"/>
        <v>-177.92364394933963</v>
      </c>
      <c r="AF690" s="43">
        <f t="shared" si="360"/>
        <v>4.6716577240254491</v>
      </c>
      <c r="AG690" s="45">
        <f t="shared" si="357"/>
        <v>43362</v>
      </c>
      <c r="AH690" s="42">
        <f t="shared" si="358"/>
        <v>272</v>
      </c>
      <c r="AI690" s="45">
        <f t="shared" si="359"/>
        <v>43362</v>
      </c>
      <c r="AJ690" s="30">
        <f t="shared" si="343"/>
        <v>-39.348958026464317</v>
      </c>
      <c r="AK690" s="30">
        <f t="shared" si="344"/>
        <v>1.426601273759619</v>
      </c>
      <c r="AL690" s="42"/>
      <c r="AM690" s="42"/>
    </row>
    <row r="691" spans="15:39" x14ac:dyDescent="0.25">
      <c r="O691" s="44">
        <f t="shared" si="354"/>
        <v>43.617644162318854</v>
      </c>
      <c r="P691" s="12">
        <f t="shared" si="355"/>
        <v>-5.8433623356769209</v>
      </c>
      <c r="Q691" s="44">
        <f t="shared" si="345"/>
        <v>-334.79999999999455</v>
      </c>
      <c r="R691" s="47">
        <f t="shared" si="346"/>
        <v>39.466424402900898</v>
      </c>
      <c r="S691" s="47">
        <f t="shared" si="347"/>
        <v>1.178994632735936</v>
      </c>
      <c r="T691" s="47">
        <f t="shared" si="348"/>
        <v>39.484030740210805</v>
      </c>
      <c r="U691" s="12">
        <f t="shared" si="356"/>
        <v>-2.9864476444173057E-2</v>
      </c>
      <c r="V691" s="51">
        <f t="shared" si="349"/>
        <v>-2.9864476444173057E-2</v>
      </c>
      <c r="W691" s="47">
        <f t="shared" si="340"/>
        <v>3.1117281771456202</v>
      </c>
      <c r="X691" s="51">
        <f t="shared" si="350"/>
        <v>3.1117281771456202</v>
      </c>
      <c r="Y691" s="51">
        <f t="shared" si="351"/>
        <v>3.1199999999999997</v>
      </c>
      <c r="Z691" s="47">
        <f t="shared" si="341"/>
        <v>-39.466424402900898</v>
      </c>
      <c r="AA691" s="47">
        <f t="shared" si="342"/>
        <v>1.178994632735936</v>
      </c>
      <c r="AB691" s="47">
        <f t="shared" si="352"/>
        <v>39.484030740210805</v>
      </c>
      <c r="AC691" s="51"/>
      <c r="AD691" s="12">
        <f t="shared" si="339"/>
        <v>-3.1117281771456202</v>
      </c>
      <c r="AE691" s="44">
        <f t="shared" si="353"/>
        <v>-178.28889154238104</v>
      </c>
      <c r="AF691" s="43">
        <f t="shared" si="360"/>
        <v>4.6780324971090055</v>
      </c>
      <c r="AG691" s="45">
        <f t="shared" si="357"/>
        <v>43362</v>
      </c>
      <c r="AH691" s="42">
        <f t="shared" si="358"/>
        <v>272</v>
      </c>
      <c r="AI691" s="45">
        <f t="shared" si="359"/>
        <v>43362</v>
      </c>
      <c r="AJ691" s="30">
        <f t="shared" si="343"/>
        <v>-39.466424402900898</v>
      </c>
      <c r="AK691" s="30">
        <f t="shared" si="344"/>
        <v>1.178994632735936</v>
      </c>
      <c r="AL691" s="42"/>
      <c r="AM691" s="42"/>
    </row>
    <row r="692" spans="15:39" x14ac:dyDescent="0.25">
      <c r="O692" s="44">
        <f t="shared" si="354"/>
        <v>43.617644162318854</v>
      </c>
      <c r="P692" s="12">
        <f t="shared" si="355"/>
        <v>-5.8496455209841001</v>
      </c>
      <c r="Q692" s="44">
        <f t="shared" si="345"/>
        <v>-335.15999999999457</v>
      </c>
      <c r="R692" s="47">
        <f t="shared" si="346"/>
        <v>39.582332712479392</v>
      </c>
      <c r="S692" s="47">
        <f t="shared" si="347"/>
        <v>0.93065482110110054</v>
      </c>
      <c r="T692" s="47">
        <f t="shared" si="348"/>
        <v>39.593271920333322</v>
      </c>
      <c r="U692" s="12">
        <f t="shared" si="356"/>
        <v>-2.3507542961315093E-2</v>
      </c>
      <c r="V692" s="51">
        <f t="shared" si="349"/>
        <v>-2.3507542961315093E-2</v>
      </c>
      <c r="W692" s="47">
        <f t="shared" si="340"/>
        <v>3.1180851106284782</v>
      </c>
      <c r="X692" s="51">
        <f t="shared" si="350"/>
        <v>3.1180851106284782</v>
      </c>
      <c r="Y692" s="51">
        <f t="shared" si="351"/>
        <v>3.1199999999999997</v>
      </c>
      <c r="Z692" s="47">
        <f t="shared" si="341"/>
        <v>-39.582332712479392</v>
      </c>
      <c r="AA692" s="47">
        <f t="shared" si="342"/>
        <v>0.93065482110110065</v>
      </c>
      <c r="AB692" s="47">
        <f t="shared" si="352"/>
        <v>39.593271920333322</v>
      </c>
      <c r="AC692" s="51"/>
      <c r="AD692" s="12">
        <f t="shared" si="339"/>
        <v>-3.1180851106284782</v>
      </c>
      <c r="AE692" s="44">
        <f t="shared" si="353"/>
        <v>-178.65311700159418</v>
      </c>
      <c r="AF692" s="43">
        <f t="shared" si="360"/>
        <v>4.6843894305918639</v>
      </c>
      <c r="AG692" s="45">
        <f t="shared" si="357"/>
        <v>43363</v>
      </c>
      <c r="AH692" s="42">
        <f t="shared" si="358"/>
        <v>273</v>
      </c>
      <c r="AI692" s="45">
        <f t="shared" si="359"/>
        <v>43363</v>
      </c>
      <c r="AJ692" s="30">
        <f t="shared" si="343"/>
        <v>-39.582332712479392</v>
      </c>
      <c r="AK692" s="30">
        <f t="shared" si="344"/>
        <v>0.93065482110110065</v>
      </c>
      <c r="AL692" s="42"/>
      <c r="AM692" s="42"/>
    </row>
    <row r="693" spans="15:39" x14ac:dyDescent="0.25">
      <c r="O693" s="44">
        <f t="shared" si="354"/>
        <v>43.617644162318854</v>
      </c>
      <c r="P693" s="12">
        <f t="shared" si="355"/>
        <v>-5.8559287062912793</v>
      </c>
      <c r="Q693" s="44">
        <f t="shared" si="345"/>
        <v>-335.51999999999458</v>
      </c>
      <c r="R693" s="47">
        <f t="shared" si="346"/>
        <v>39.696678379338209</v>
      </c>
      <c r="S693" s="47">
        <f t="shared" si="347"/>
        <v>0.68159164288564611</v>
      </c>
      <c r="T693" s="47">
        <f t="shared" si="348"/>
        <v>39.70252940960146</v>
      </c>
      <c r="U693" s="12">
        <f t="shared" si="356"/>
        <v>-1.7168304826950424E-2</v>
      </c>
      <c r="V693" s="51">
        <f t="shared" si="349"/>
        <v>-1.7168304826950424E-2</v>
      </c>
      <c r="W693" s="47">
        <f t="shared" si="340"/>
        <v>3.1244243487628425</v>
      </c>
      <c r="X693" s="51">
        <f t="shared" si="350"/>
        <v>3.1244243487628425</v>
      </c>
      <c r="Y693" s="51">
        <f t="shared" si="351"/>
        <v>3.13</v>
      </c>
      <c r="Z693" s="47">
        <f t="shared" si="341"/>
        <v>-39.696678379338209</v>
      </c>
      <c r="AA693" s="47">
        <f t="shared" si="342"/>
        <v>0.681591642885646</v>
      </c>
      <c r="AB693" s="47">
        <f t="shared" si="352"/>
        <v>39.70252940960146</v>
      </c>
      <c r="AC693" s="51"/>
      <c r="AD693" s="12">
        <f t="shared" si="339"/>
        <v>-3.1244243487628425</v>
      </c>
      <c r="AE693" s="44">
        <f t="shared" si="353"/>
        <v>-179.01632859202164</v>
      </c>
      <c r="AF693" s="43">
        <f t="shared" si="360"/>
        <v>4.6907286687262282</v>
      </c>
      <c r="AG693" s="45">
        <f t="shared" si="357"/>
        <v>43363</v>
      </c>
      <c r="AH693" s="42">
        <f t="shared" si="358"/>
        <v>273</v>
      </c>
      <c r="AI693" s="45">
        <f t="shared" si="359"/>
        <v>43363</v>
      </c>
      <c r="AJ693" s="30">
        <f t="shared" si="343"/>
        <v>-39.696678379338209</v>
      </c>
      <c r="AK693" s="30">
        <f t="shared" si="344"/>
        <v>0.681591642885646</v>
      </c>
      <c r="AL693" s="42"/>
      <c r="AM693" s="42"/>
    </row>
    <row r="694" spans="15:39" x14ac:dyDescent="0.25">
      <c r="O694" s="44">
        <f t="shared" si="354"/>
        <v>43.617644162318854</v>
      </c>
      <c r="P694" s="12">
        <f t="shared" si="355"/>
        <v>-5.8622118915984585</v>
      </c>
      <c r="Q694" s="44">
        <f t="shared" si="345"/>
        <v>-335.87999999999448</v>
      </c>
      <c r="R694" s="47">
        <f t="shared" si="346"/>
        <v>39.809456889306219</v>
      </c>
      <c r="S694" s="47">
        <f t="shared" si="347"/>
        <v>0.4318149306773833</v>
      </c>
      <c r="T694" s="47">
        <f t="shared" si="348"/>
        <v>39.811798778199993</v>
      </c>
      <c r="U694" s="12">
        <f t="shared" si="356"/>
        <v>-1.0846618619476656E-2</v>
      </c>
      <c r="V694" s="51">
        <f t="shared" si="349"/>
        <v>-1.0846618619476656E-2</v>
      </c>
      <c r="W694" s="47">
        <f t="shared" si="340"/>
        <v>3.1307460349703167</v>
      </c>
      <c r="X694" s="51">
        <f t="shared" si="350"/>
        <v>3.1307460349703167</v>
      </c>
      <c r="Y694" s="51">
        <f t="shared" si="351"/>
        <v>3.1399999999999997</v>
      </c>
      <c r="Z694" s="47">
        <f t="shared" si="341"/>
        <v>-39.809456889306219</v>
      </c>
      <c r="AA694" s="47">
        <f t="shared" si="342"/>
        <v>0.43181493067738336</v>
      </c>
      <c r="AB694" s="47">
        <f t="shared" si="352"/>
        <v>39.811798778199993</v>
      </c>
      <c r="AC694" s="51"/>
      <c r="AD694" s="12">
        <f t="shared" si="339"/>
        <v>-3.1307460349703167</v>
      </c>
      <c r="AE694" s="44">
        <f t="shared" si="353"/>
        <v>-179.378534531116</v>
      </c>
      <c r="AF694" s="43">
        <f t="shared" si="360"/>
        <v>4.6970503549337019</v>
      </c>
      <c r="AG694" s="45">
        <f t="shared" si="357"/>
        <v>43363</v>
      </c>
      <c r="AH694" s="42">
        <f t="shared" si="358"/>
        <v>273</v>
      </c>
      <c r="AI694" s="45">
        <f t="shared" si="359"/>
        <v>43363</v>
      </c>
      <c r="AJ694" s="30">
        <f t="shared" si="343"/>
        <v>-39.809456889306219</v>
      </c>
      <c r="AK694" s="30">
        <f t="shared" si="344"/>
        <v>0.43181493067738336</v>
      </c>
      <c r="AL694" s="42"/>
      <c r="AM694" s="42"/>
    </row>
    <row r="695" spans="15:39" x14ac:dyDescent="0.25">
      <c r="O695" s="44">
        <f t="shared" si="354"/>
        <v>43.617644162318854</v>
      </c>
      <c r="P695" s="12">
        <f t="shared" si="355"/>
        <v>-5.8684950769056377</v>
      </c>
      <c r="Q695" s="44">
        <f t="shared" si="345"/>
        <v>-336.2399999999945</v>
      </c>
      <c r="R695" s="47">
        <f t="shared" si="346"/>
        <v>39.920663790080937</v>
      </c>
      <c r="S695" s="47">
        <f t="shared" si="347"/>
        <v>0.18133454523322712</v>
      </c>
      <c r="T695" s="47">
        <f t="shared" si="348"/>
        <v>39.921075632527412</v>
      </c>
      <c r="U695" s="12">
        <f t="shared" si="356"/>
        <v>-4.5423417565003173E-3</v>
      </c>
      <c r="V695" s="51">
        <f t="shared" si="349"/>
        <v>-4.5423417565003173E-3</v>
      </c>
      <c r="W695" s="47">
        <f t="shared" si="340"/>
        <v>3.1370503118332929</v>
      </c>
      <c r="X695" s="51">
        <f t="shared" si="350"/>
        <v>3.1370503118332929</v>
      </c>
      <c r="Y695" s="51">
        <f t="shared" si="351"/>
        <v>3.1399999999999997</v>
      </c>
      <c r="Z695" s="47">
        <f t="shared" si="341"/>
        <v>-39.92066379008093</v>
      </c>
      <c r="AA695" s="47">
        <f t="shared" si="342"/>
        <v>0.18133454523322715</v>
      </c>
      <c r="AB695" s="47">
        <f t="shared" si="352"/>
        <v>39.921075632527405</v>
      </c>
      <c r="AC695" s="51"/>
      <c r="AD695" s="12">
        <f t="shared" si="339"/>
        <v>-3.1370503118332929</v>
      </c>
      <c r="AE695" s="44">
        <f t="shared" si="353"/>
        <v>-179.73974298824649</v>
      </c>
      <c r="AF695" s="43">
        <f t="shared" si="360"/>
        <v>4.7033546317966781</v>
      </c>
      <c r="AG695" s="45">
        <f t="shared" si="357"/>
        <v>43364</v>
      </c>
      <c r="AH695" s="42">
        <f t="shared" si="358"/>
        <v>274</v>
      </c>
      <c r="AI695" s="45">
        <f t="shared" si="359"/>
        <v>43364</v>
      </c>
      <c r="AJ695" s="30">
        <f t="shared" si="343"/>
        <v>-39.92066379008093</v>
      </c>
      <c r="AK695" s="30">
        <f t="shared" si="344"/>
        <v>0.18133454523322715</v>
      </c>
      <c r="AL695" s="42"/>
      <c r="AM695" s="42"/>
    </row>
    <row r="696" spans="15:39" x14ac:dyDescent="0.25">
      <c r="O696" s="44">
        <f t="shared" si="354"/>
        <v>43.617644162318854</v>
      </c>
      <c r="P696" s="12">
        <f t="shared" si="355"/>
        <v>-5.8747782622128168</v>
      </c>
      <c r="Q696" s="44">
        <f t="shared" si="345"/>
        <v>-336.59999999999451</v>
      </c>
      <c r="R696" s="47">
        <f t="shared" si="346"/>
        <v>40.030294691404357</v>
      </c>
      <c r="S696" s="47">
        <f t="shared" si="347"/>
        <v>-6.983962491009521E-2</v>
      </c>
      <c r="T696" s="47">
        <f t="shared" si="348"/>
        <v>40.030355614881607</v>
      </c>
      <c r="U696" s="12">
        <f t="shared" si="356"/>
        <v>1.7446674971465623E-3</v>
      </c>
      <c r="V696" s="51">
        <f t="shared" si="349"/>
        <v>1.7446674971465623E-3</v>
      </c>
      <c r="W696" s="47">
        <f t="shared" si="340"/>
        <v>3.1433373210869395</v>
      </c>
      <c r="X696" s="51">
        <f t="shared" si="350"/>
        <v>3.1433373210869395</v>
      </c>
      <c r="Y696" s="51">
        <f t="shared" si="351"/>
        <v>3.15</v>
      </c>
      <c r="Z696" s="47">
        <f t="shared" si="341"/>
        <v>-40.030294691404357</v>
      </c>
      <c r="AA696" s="47">
        <f t="shared" si="342"/>
        <v>-6.983962491009521E-2</v>
      </c>
      <c r="AB696" s="47">
        <f t="shared" si="352"/>
        <v>40.030355614881607</v>
      </c>
      <c r="AC696" s="51"/>
      <c r="AD696" s="12">
        <f t="shared" si="339"/>
        <v>-3.1433373210869395</v>
      </c>
      <c r="AE696" s="44">
        <f t="shared" si="353"/>
        <v>-180.09996208424013</v>
      </c>
      <c r="AF696" s="43">
        <f t="shared" si="360"/>
        <v>4.7096416410503252</v>
      </c>
      <c r="AG696" s="45">
        <f t="shared" si="357"/>
        <v>43364</v>
      </c>
      <c r="AH696" s="42">
        <f t="shared" si="358"/>
        <v>274</v>
      </c>
      <c r="AI696" s="45">
        <f t="shared" si="359"/>
        <v>43364</v>
      </c>
      <c r="AJ696" s="30">
        <f t="shared" si="343"/>
        <v>-40.030294691404357</v>
      </c>
      <c r="AK696" s="30">
        <f t="shared" si="344"/>
        <v>-6.983962491009521E-2</v>
      </c>
      <c r="AL696" s="42"/>
      <c r="AM696" s="42"/>
    </row>
    <row r="697" spans="15:39" x14ac:dyDescent="0.25">
      <c r="O697" s="44">
        <f t="shared" si="354"/>
        <v>43.617644162318854</v>
      </c>
      <c r="P697" s="12">
        <f t="shared" si="355"/>
        <v>-5.881061447519996</v>
      </c>
      <c r="Q697" s="44">
        <f t="shared" si="345"/>
        <v>-336.95999999999447</v>
      </c>
      <c r="R697" s="47">
        <f t="shared" si="346"/>
        <v>40.138345265236197</v>
      </c>
      <c r="S697" s="47">
        <f t="shared" si="347"/>
        <v>-0.32169766382642706</v>
      </c>
      <c r="T697" s="47">
        <f t="shared" si="348"/>
        <v>40.139634403145983</v>
      </c>
      <c r="U697" s="12">
        <f t="shared" si="356"/>
        <v>8.0145500219605485E-3</v>
      </c>
      <c r="V697" s="51">
        <f t="shared" si="349"/>
        <v>8.0145500219605485E-3</v>
      </c>
      <c r="W697" s="47">
        <f t="shared" si="340"/>
        <v>3.1496072036117537</v>
      </c>
      <c r="X697" s="51">
        <f t="shared" si="350"/>
        <v>3.1496072036117537</v>
      </c>
      <c r="Y697" s="51">
        <f t="shared" si="351"/>
        <v>3.15</v>
      </c>
      <c r="Z697" s="47">
        <f t="shared" si="341"/>
        <v>-40.138345265236204</v>
      </c>
      <c r="AA697" s="47">
        <f t="shared" si="342"/>
        <v>-0.32169766382642706</v>
      </c>
      <c r="AB697" s="47">
        <f t="shared" si="352"/>
        <v>40.13963440314599</v>
      </c>
      <c r="AC697" s="51"/>
      <c r="AD697" s="12">
        <f t="shared" si="339"/>
        <v>-3.1496072036117537</v>
      </c>
      <c r="AE697" s="44">
        <f t="shared" si="353"/>
        <v>-180.45919989095484</v>
      </c>
      <c r="AF697" s="43">
        <f t="shared" si="360"/>
        <v>4.715911523575139</v>
      </c>
      <c r="AG697" s="45">
        <f t="shared" si="357"/>
        <v>43364</v>
      </c>
      <c r="AH697" s="42">
        <f t="shared" si="358"/>
        <v>274</v>
      </c>
      <c r="AI697" s="45">
        <f t="shared" si="359"/>
        <v>43364</v>
      </c>
      <c r="AJ697" s="30">
        <f t="shared" si="343"/>
        <v>-40.138345265236204</v>
      </c>
      <c r="AK697" s="30">
        <f t="shared" si="344"/>
        <v>-0.32169766382642706</v>
      </c>
      <c r="AL697" s="42"/>
      <c r="AM697" s="42"/>
    </row>
    <row r="698" spans="15:39" x14ac:dyDescent="0.25">
      <c r="O698" s="44">
        <f t="shared" si="354"/>
        <v>43.617644162318854</v>
      </c>
      <c r="P698" s="12">
        <f t="shared" si="355"/>
        <v>-5.8873446328271752</v>
      </c>
      <c r="Q698" s="44">
        <f t="shared" si="345"/>
        <v>-337.31999999999442</v>
      </c>
      <c r="R698" s="47">
        <f t="shared" si="346"/>
        <v>40.244811245924822</v>
      </c>
      <c r="S698" s="47">
        <f t="shared" si="347"/>
        <v>-0.57422962859164528</v>
      </c>
      <c r="T698" s="47">
        <f t="shared" si="348"/>
        <v>40.248907710476686</v>
      </c>
      <c r="U698" s="12">
        <f t="shared" si="356"/>
        <v>1.4267445836873437E-2</v>
      </c>
      <c r="V698" s="51">
        <f t="shared" si="349"/>
        <v>1.4267445836873437E-2</v>
      </c>
      <c r="W698" s="47">
        <f t="shared" si="340"/>
        <v>3.1558600994266666</v>
      </c>
      <c r="X698" s="51">
        <f t="shared" si="350"/>
        <v>3.1558600994266666</v>
      </c>
      <c r="Y698" s="51">
        <f t="shared" si="351"/>
        <v>3.1599999999999997</v>
      </c>
      <c r="Z698" s="47">
        <f t="shared" si="341"/>
        <v>-40.244811245924822</v>
      </c>
      <c r="AA698" s="47">
        <f t="shared" si="342"/>
        <v>-0.57422962859164528</v>
      </c>
      <c r="AB698" s="47">
        <f t="shared" si="352"/>
        <v>40.248907710476686</v>
      </c>
      <c r="AC698" s="51"/>
      <c r="AD698" s="12">
        <f t="shared" si="339"/>
        <v>-3.1558600994266666</v>
      </c>
      <c r="AE698" s="44">
        <f t="shared" si="353"/>
        <v>-180.81746443088434</v>
      </c>
      <c r="AF698" s="43">
        <f t="shared" si="360"/>
        <v>4.7221644193900518</v>
      </c>
      <c r="AG698" s="45">
        <f t="shared" si="357"/>
        <v>43365</v>
      </c>
      <c r="AH698" s="42">
        <f t="shared" si="358"/>
        <v>275</v>
      </c>
      <c r="AI698" s="45">
        <f t="shared" si="359"/>
        <v>43365</v>
      </c>
      <c r="AJ698" s="30">
        <f t="shared" si="343"/>
        <v>-40.244811245924822</v>
      </c>
      <c r="AK698" s="30">
        <f t="shared" si="344"/>
        <v>-0.57422962859164528</v>
      </c>
      <c r="AL698" s="42"/>
      <c r="AM698" s="42"/>
    </row>
    <row r="699" spans="15:39" x14ac:dyDescent="0.25">
      <c r="O699" s="44">
        <f t="shared" si="354"/>
        <v>43.617644162318854</v>
      </c>
      <c r="P699" s="12">
        <f t="shared" si="355"/>
        <v>-5.8936278181343544</v>
      </c>
      <c r="Q699" s="44">
        <f t="shared" si="345"/>
        <v>-337.67999999999444</v>
      </c>
      <c r="R699" s="47">
        <f t="shared" si="346"/>
        <v>40.349688430375615</v>
      </c>
      <c r="S699" s="47">
        <f t="shared" si="347"/>
        <v>-0.82742554967617821</v>
      </c>
      <c r="T699" s="47">
        <f t="shared" si="348"/>
        <v>40.358171284990661</v>
      </c>
      <c r="U699" s="12">
        <f t="shared" si="356"/>
        <v>2.0503494092893215E-2</v>
      </c>
      <c r="V699" s="51">
        <f t="shared" si="349"/>
        <v>2.0503494092893215E-2</v>
      </c>
      <c r="W699" s="47">
        <f t="shared" si="340"/>
        <v>3.1620961476826865</v>
      </c>
      <c r="X699" s="51">
        <f t="shared" si="350"/>
        <v>3.1620961476826865</v>
      </c>
      <c r="Y699" s="51">
        <f t="shared" si="351"/>
        <v>3.17</v>
      </c>
      <c r="Z699" s="47">
        <f t="shared" si="341"/>
        <v>-40.349688430375615</v>
      </c>
      <c r="AA699" s="47">
        <f t="shared" si="342"/>
        <v>-0.8274255496761781</v>
      </c>
      <c r="AB699" s="47">
        <f t="shared" si="352"/>
        <v>40.358171284990661</v>
      </c>
      <c r="AC699" s="51"/>
      <c r="AD699" s="12">
        <f t="shared" si="339"/>
        <v>-3.1620961476826865</v>
      </c>
      <c r="AE699" s="44">
        <f t="shared" si="353"/>
        <v>-181.17476367679421</v>
      </c>
      <c r="AF699" s="43">
        <f t="shared" si="360"/>
        <v>4.7284004676460718</v>
      </c>
      <c r="AG699" s="45">
        <f t="shared" si="357"/>
        <v>43365</v>
      </c>
      <c r="AH699" s="42">
        <f t="shared" si="358"/>
        <v>275</v>
      </c>
      <c r="AI699" s="45">
        <f t="shared" si="359"/>
        <v>43365</v>
      </c>
      <c r="AJ699" s="30">
        <f t="shared" si="343"/>
        <v>-40.349688430375615</v>
      </c>
      <c r="AK699" s="30">
        <f t="shared" si="344"/>
        <v>-0.8274255496761781</v>
      </c>
      <c r="AL699" s="42"/>
      <c r="AM699" s="42"/>
    </row>
    <row r="700" spans="15:39" x14ac:dyDescent="0.25">
      <c r="O700" s="44">
        <f t="shared" si="354"/>
        <v>43.617644162318854</v>
      </c>
      <c r="P700" s="12">
        <f t="shared" si="355"/>
        <v>-5.8999110034415336</v>
      </c>
      <c r="Q700" s="44">
        <f t="shared" si="345"/>
        <v>-338.03999999999445</v>
      </c>
      <c r="R700" s="47">
        <f t="shared" si="346"/>
        <v>40.452972678216902</v>
      </c>
      <c r="S700" s="47">
        <f t="shared" si="347"/>
        <v>-1.0812754313386108</v>
      </c>
      <c r="T700" s="47">
        <f t="shared" si="348"/>
        <v>40.467420909454802</v>
      </c>
      <c r="U700" s="12">
        <f t="shared" si="356"/>
        <v>2.6722833067263044E-2</v>
      </c>
      <c r="V700" s="51">
        <f t="shared" si="349"/>
        <v>2.6722833067263044E-2</v>
      </c>
      <c r="W700" s="47">
        <f t="shared" si="340"/>
        <v>3.1683154866570562</v>
      </c>
      <c r="X700" s="51">
        <f t="shared" si="350"/>
        <v>3.1683154866570562</v>
      </c>
      <c r="Y700" s="51">
        <f t="shared" si="351"/>
        <v>3.17</v>
      </c>
      <c r="Z700" s="47">
        <f t="shared" si="341"/>
        <v>-40.452972678216902</v>
      </c>
      <c r="AA700" s="47">
        <f t="shared" si="342"/>
        <v>-1.0812754313386108</v>
      </c>
      <c r="AB700" s="47">
        <f t="shared" si="352"/>
        <v>40.467420909454802</v>
      </c>
      <c r="AC700" s="51"/>
      <c r="AD700" s="12">
        <f t="shared" si="339"/>
        <v>-3.1683154866570562</v>
      </c>
      <c r="AE700" s="44">
        <f t="shared" si="353"/>
        <v>-181.53110555138682</v>
      </c>
      <c r="AF700" s="43">
        <f t="shared" si="360"/>
        <v>4.7346198066204419</v>
      </c>
      <c r="AG700" s="45">
        <f t="shared" si="357"/>
        <v>43366</v>
      </c>
      <c r="AH700" s="42">
        <f t="shared" si="358"/>
        <v>276</v>
      </c>
      <c r="AI700" s="45">
        <f t="shared" si="359"/>
        <v>43366</v>
      </c>
      <c r="AJ700" s="30">
        <f t="shared" si="343"/>
        <v>-40.452972678216902</v>
      </c>
      <c r="AK700" s="30">
        <f t="shared" si="344"/>
        <v>-1.0812754313386108</v>
      </c>
      <c r="AL700" s="42"/>
      <c r="AM700" s="42"/>
    </row>
    <row r="701" spans="15:39" x14ac:dyDescent="0.25">
      <c r="O701" s="44">
        <f t="shared" si="354"/>
        <v>43.617644162318854</v>
      </c>
      <c r="P701" s="12">
        <f t="shared" si="355"/>
        <v>-5.9061941887487128</v>
      </c>
      <c r="Q701" s="44">
        <f t="shared" si="345"/>
        <v>-338.39999999999435</v>
      </c>
      <c r="R701" s="47">
        <f t="shared" si="346"/>
        <v>40.554659911963448</v>
      </c>
      <c r="S701" s="47">
        <f t="shared" si="347"/>
        <v>-1.3357692520202669</v>
      </c>
      <c r="T701" s="47">
        <f t="shared" si="348"/>
        <v>40.576652400976329</v>
      </c>
      <c r="U701" s="12">
        <f t="shared" si="356"/>
        <v>3.2925600158118781E-2</v>
      </c>
      <c r="V701" s="51">
        <f t="shared" si="349"/>
        <v>3.2925600158118781E-2</v>
      </c>
      <c r="W701" s="47">
        <f t="shared" si="340"/>
        <v>3.174518253747912</v>
      </c>
      <c r="X701" s="51">
        <f t="shared" si="350"/>
        <v>3.174518253747912</v>
      </c>
      <c r="Y701" s="51">
        <f t="shared" si="351"/>
        <v>3.1799999999999997</v>
      </c>
      <c r="Z701" s="47">
        <f t="shared" si="341"/>
        <v>-40.554659911963448</v>
      </c>
      <c r="AA701" s="47">
        <f t="shared" si="342"/>
        <v>-1.3357692520202666</v>
      </c>
      <c r="AB701" s="47">
        <f t="shared" si="352"/>
        <v>40.576652400976329</v>
      </c>
      <c r="AC701" s="51"/>
      <c r="AD701" s="12">
        <f t="shared" si="339"/>
        <v>-3.174518253747912</v>
      </c>
      <c r="AE701" s="44">
        <f t="shared" si="353"/>
        <v>-181.88649792699547</v>
      </c>
      <c r="AF701" s="43">
        <f t="shared" si="360"/>
        <v>4.7408225737112968</v>
      </c>
      <c r="AG701" s="45">
        <f t="shared" si="357"/>
        <v>43366</v>
      </c>
      <c r="AH701" s="42">
        <f t="shared" si="358"/>
        <v>276</v>
      </c>
      <c r="AI701" s="45">
        <f t="shared" si="359"/>
        <v>43366</v>
      </c>
      <c r="AJ701" s="30">
        <f t="shared" si="343"/>
        <v>-40.554659911963448</v>
      </c>
      <c r="AK701" s="30">
        <f t="shared" si="344"/>
        <v>-1.3357692520202666</v>
      </c>
      <c r="AL701" s="42"/>
      <c r="AM701" s="42"/>
    </row>
    <row r="702" spans="15:39" x14ac:dyDescent="0.25">
      <c r="O702" s="44">
        <f t="shared" si="354"/>
        <v>43.617644162318854</v>
      </c>
      <c r="P702" s="12">
        <f t="shared" si="355"/>
        <v>-5.912477374055892</v>
      </c>
      <c r="Q702" s="44">
        <f t="shared" si="345"/>
        <v>-338.75999999999436</v>
      </c>
      <c r="R702" s="47">
        <f t="shared" si="346"/>
        <v>40.654746117177368</v>
      </c>
      <c r="S702" s="47">
        <f t="shared" si="347"/>
        <v>-1.5908969647408746</v>
      </c>
      <c r="T702" s="47">
        <f t="shared" si="348"/>
        <v>40.685861610694317</v>
      </c>
      <c r="U702" s="12">
        <f t="shared" si="356"/>
        <v>3.9111931879631516E-2</v>
      </c>
      <c r="V702" s="51">
        <f t="shared" si="349"/>
        <v>3.9111931879631516E-2</v>
      </c>
      <c r="W702" s="47">
        <f t="shared" si="340"/>
        <v>3.1807045854694245</v>
      </c>
      <c r="X702" s="51">
        <f t="shared" si="350"/>
        <v>3.1807045854694245</v>
      </c>
      <c r="Y702" s="51">
        <f t="shared" si="351"/>
        <v>3.19</v>
      </c>
      <c r="Z702" s="47">
        <f t="shared" si="341"/>
        <v>-40.654746117177361</v>
      </c>
      <c r="AA702" s="47">
        <f t="shared" si="342"/>
        <v>-1.5908969647408744</v>
      </c>
      <c r="AB702" s="47">
        <f t="shared" si="352"/>
        <v>40.685861610694317</v>
      </c>
      <c r="AC702" s="51"/>
      <c r="AD702" s="12">
        <f t="shared" si="339"/>
        <v>-3.1807045854694245</v>
      </c>
      <c r="AE702" s="44">
        <f t="shared" si="353"/>
        <v>-182.24094862530606</v>
      </c>
      <c r="AF702" s="43">
        <f t="shared" si="360"/>
        <v>4.7470089054328097</v>
      </c>
      <c r="AG702" s="45">
        <f t="shared" si="357"/>
        <v>43366</v>
      </c>
      <c r="AH702" s="42">
        <f t="shared" si="358"/>
        <v>276</v>
      </c>
      <c r="AI702" s="45">
        <f t="shared" si="359"/>
        <v>43366</v>
      </c>
      <c r="AJ702" s="30">
        <f t="shared" si="343"/>
        <v>-40.654746117177361</v>
      </c>
      <c r="AK702" s="30">
        <f t="shared" si="344"/>
        <v>-1.5908969647408744</v>
      </c>
      <c r="AL702" s="42"/>
      <c r="AM702" s="42"/>
    </row>
    <row r="703" spans="15:39" x14ac:dyDescent="0.25">
      <c r="O703" s="44">
        <f t="shared" si="354"/>
        <v>43.617644162318854</v>
      </c>
      <c r="P703" s="12">
        <f t="shared" si="355"/>
        <v>-5.9187605593630712</v>
      </c>
      <c r="Q703" s="44">
        <f t="shared" si="345"/>
        <v>-339.11999999999438</v>
      </c>
      <c r="R703" s="47">
        <f t="shared" si="346"/>
        <v>40.753227342626651</v>
      </c>
      <c r="S703" s="47">
        <f t="shared" si="347"/>
        <v>-1.8466484974951829</v>
      </c>
      <c r="T703" s="47">
        <f t="shared" si="348"/>
        <v>40.795044423472731</v>
      </c>
      <c r="U703" s="12">
        <f t="shared" si="356"/>
        <v>4.5281963857615751E-2</v>
      </c>
      <c r="V703" s="51">
        <f t="shared" si="349"/>
        <v>4.5281963857615751E-2</v>
      </c>
      <c r="W703" s="47">
        <f t="shared" si="340"/>
        <v>3.1868746174474087</v>
      </c>
      <c r="X703" s="51">
        <f t="shared" si="350"/>
        <v>3.1868746174474087</v>
      </c>
      <c r="Y703" s="51">
        <f t="shared" si="351"/>
        <v>3.19</v>
      </c>
      <c r="Z703" s="47">
        <f t="shared" si="341"/>
        <v>-40.753227342626651</v>
      </c>
      <c r="AA703" s="47">
        <f t="shared" si="342"/>
        <v>-1.8466484974951829</v>
      </c>
      <c r="AB703" s="47">
        <f t="shared" si="352"/>
        <v>40.795044423472731</v>
      </c>
      <c r="AC703" s="51"/>
      <c r="AD703" s="12">
        <f t="shared" si="339"/>
        <v>-3.1868746174474087</v>
      </c>
      <c r="AE703" s="44">
        <f t="shared" si="353"/>
        <v>-182.59446541710528</v>
      </c>
      <c r="AF703" s="43">
        <f t="shared" si="360"/>
        <v>4.7531789374107944</v>
      </c>
      <c r="AG703" s="45">
        <f t="shared" si="357"/>
        <v>43367</v>
      </c>
      <c r="AH703" s="42">
        <f t="shared" si="358"/>
        <v>277</v>
      </c>
      <c r="AI703" s="45">
        <f t="shared" si="359"/>
        <v>43367</v>
      </c>
      <c r="AJ703" s="30">
        <f t="shared" si="343"/>
        <v>-40.753227342626651</v>
      </c>
      <c r="AK703" s="30">
        <f t="shared" si="344"/>
        <v>-1.8466484974951829</v>
      </c>
      <c r="AL703" s="42"/>
      <c r="AM703" s="42"/>
    </row>
    <row r="704" spans="15:39" x14ac:dyDescent="0.25">
      <c r="O704" s="44">
        <f t="shared" si="354"/>
        <v>43.617644162318854</v>
      </c>
      <c r="P704" s="12">
        <f t="shared" si="355"/>
        <v>-5.9250437446702504</v>
      </c>
      <c r="Q704" s="44">
        <f t="shared" si="345"/>
        <v>-339.47999999999428</v>
      </c>
      <c r="R704" s="47">
        <f t="shared" si="346"/>
        <v>40.850099700441149</v>
      </c>
      <c r="S704" s="47">
        <f t="shared" si="347"/>
        <v>-2.1030137536505951</v>
      </c>
      <c r="T704" s="47">
        <f t="shared" si="348"/>
        <v>40.904196757594761</v>
      </c>
      <c r="U704" s="12">
        <f t="shared" si="356"/>
        <v>5.1435830825589578E-2</v>
      </c>
      <c r="V704" s="51">
        <f t="shared" si="349"/>
        <v>5.1435830825589578E-2</v>
      </c>
      <c r="W704" s="47">
        <f t="shared" si="340"/>
        <v>3.1930284844153829</v>
      </c>
      <c r="X704" s="51">
        <f t="shared" si="350"/>
        <v>3.1930284844153829</v>
      </c>
      <c r="Y704" s="51">
        <f t="shared" si="351"/>
        <v>3.1999999999999997</v>
      </c>
      <c r="Z704" s="47">
        <f t="shared" si="341"/>
        <v>-40.850099700441149</v>
      </c>
      <c r="AA704" s="47">
        <f t="shared" si="342"/>
        <v>-2.1030137536505951</v>
      </c>
      <c r="AB704" s="47">
        <f t="shared" si="352"/>
        <v>40.904196757594761</v>
      </c>
      <c r="AC704" s="51"/>
      <c r="AD704" s="12">
        <f t="shared" ref="AD704:AD767" si="361">ATAN(S704/R704)-PI()</f>
        <v>-3.1930284844153829</v>
      </c>
      <c r="AE704" s="44">
        <f t="shared" si="353"/>
        <v>-182.94705602205519</v>
      </c>
      <c r="AF704" s="43">
        <f t="shared" si="360"/>
        <v>4.7593328043787686</v>
      </c>
      <c r="AG704" s="45">
        <f t="shared" si="357"/>
        <v>43367</v>
      </c>
      <c r="AH704" s="42">
        <f t="shared" si="358"/>
        <v>277</v>
      </c>
      <c r="AI704" s="45">
        <f t="shared" si="359"/>
        <v>43367</v>
      </c>
      <c r="AJ704" s="30">
        <f t="shared" si="343"/>
        <v>-40.850099700441149</v>
      </c>
      <c r="AK704" s="30">
        <f t="shared" si="344"/>
        <v>-2.1030137536505951</v>
      </c>
      <c r="AL704" s="42"/>
      <c r="AM704" s="42"/>
    </row>
    <row r="705" spans="15:39" x14ac:dyDescent="0.25">
      <c r="O705" s="44">
        <f t="shared" si="354"/>
        <v>43.617644162318854</v>
      </c>
      <c r="P705" s="12">
        <f t="shared" si="355"/>
        <v>-5.9313269299774296</v>
      </c>
      <c r="Q705" s="44">
        <f t="shared" si="345"/>
        <v>-339.83999999999429</v>
      </c>
      <c r="R705" s="47">
        <f t="shared" si="346"/>
        <v>40.945359366266054</v>
      </c>
      <c r="S705" s="47">
        <f t="shared" si="347"/>
        <v>-2.3599826123457674</v>
      </c>
      <c r="T705" s="47">
        <f t="shared" si="348"/>
        <v>41.013314564458767</v>
      </c>
      <c r="U705" s="12">
        <f t="shared" si="356"/>
        <v>5.7573666621270399E-2</v>
      </c>
      <c r="V705" s="51">
        <f t="shared" si="349"/>
        <v>5.7573666621270399E-2</v>
      </c>
      <c r="W705" s="47">
        <f t="shared" ref="W705:W768" si="362">U705+$D$8-$I$10+PI()</f>
        <v>3.1991663202110634</v>
      </c>
      <c r="X705" s="51">
        <f t="shared" si="350"/>
        <v>3.1991663202110634</v>
      </c>
      <c r="Y705" s="51">
        <f t="shared" si="351"/>
        <v>3.1999999999999997</v>
      </c>
      <c r="Z705" s="47">
        <f t="shared" ref="Z705:Z768" si="363">-T705*COS(V705)</f>
        <v>-40.945359366266054</v>
      </c>
      <c r="AA705" s="47">
        <f t="shared" ref="AA705:AA768" si="364">-T705*SIN(V705)</f>
        <v>-2.3599826123457674</v>
      </c>
      <c r="AB705" s="47">
        <f t="shared" si="352"/>
        <v>41.013314564458767</v>
      </c>
      <c r="AC705" s="51"/>
      <c r="AD705" s="12">
        <f t="shared" si="361"/>
        <v>-3.1991663202110634</v>
      </c>
      <c r="AE705" s="44">
        <f t="shared" si="353"/>
        <v>-183.29872810849201</v>
      </c>
      <c r="AF705" s="43">
        <f t="shared" si="360"/>
        <v>4.7654706401744491</v>
      </c>
      <c r="AG705" s="45">
        <f t="shared" si="357"/>
        <v>43367</v>
      </c>
      <c r="AH705" s="42">
        <f t="shared" si="358"/>
        <v>277</v>
      </c>
      <c r="AI705" s="45">
        <f t="shared" si="359"/>
        <v>43367</v>
      </c>
      <c r="AJ705" s="30">
        <f t="shared" si="343"/>
        <v>-40.945359366266054</v>
      </c>
      <c r="AK705" s="30">
        <f t="shared" si="344"/>
        <v>-2.3599826123457674</v>
      </c>
      <c r="AL705" s="42"/>
      <c r="AM705" s="42"/>
    </row>
    <row r="706" spans="15:39" x14ac:dyDescent="0.25">
      <c r="O706" s="44">
        <f t="shared" si="354"/>
        <v>43.617644162318854</v>
      </c>
      <c r="P706" s="12">
        <f t="shared" si="355"/>
        <v>-5.9376101152846088</v>
      </c>
      <c r="Q706" s="44">
        <f t="shared" si="345"/>
        <v>-340.1999999999943</v>
      </c>
      <c r="R706" s="47">
        <f t="shared" si="346"/>
        <v>41.039002579412866</v>
      </c>
      <c r="S706" s="47">
        <f t="shared" si="347"/>
        <v>-2.61754492889016</v>
      </c>
      <c r="T706" s="47">
        <f t="shared" si="348"/>
        <v>41.122393828275783</v>
      </c>
      <c r="U706" s="12">
        <f t="shared" si="356"/>
        <v>6.3695604183491128E-2</v>
      </c>
      <c r="V706" s="51">
        <f t="shared" si="349"/>
        <v>6.3695604183491128E-2</v>
      </c>
      <c r="W706" s="47">
        <f t="shared" si="362"/>
        <v>3.2052882577732844</v>
      </c>
      <c r="X706" s="51">
        <f t="shared" si="350"/>
        <v>3.2052882577732844</v>
      </c>
      <c r="Y706" s="51">
        <f t="shared" si="351"/>
        <v>3.21</v>
      </c>
      <c r="Z706" s="47">
        <f t="shared" si="363"/>
        <v>-41.039002579412859</v>
      </c>
      <c r="AA706" s="47">
        <f t="shared" si="364"/>
        <v>-2.61754492889016</v>
      </c>
      <c r="AB706" s="47">
        <f t="shared" si="352"/>
        <v>41.122393828275776</v>
      </c>
      <c r="AC706" s="51"/>
      <c r="AD706" s="12">
        <f t="shared" si="361"/>
        <v>-3.2052882577732844</v>
      </c>
      <c r="AE706" s="44">
        <f t="shared" si="353"/>
        <v>-183.64948929324987</v>
      </c>
      <c r="AF706" s="43">
        <f t="shared" si="360"/>
        <v>4.7715925777366692</v>
      </c>
      <c r="AG706" s="45">
        <f t="shared" si="357"/>
        <v>43368</v>
      </c>
      <c r="AH706" s="42">
        <f t="shared" si="358"/>
        <v>278</v>
      </c>
      <c r="AI706" s="45">
        <f t="shared" si="359"/>
        <v>43368</v>
      </c>
      <c r="AJ706" s="30">
        <f t="shared" si="343"/>
        <v>-41.039002579412859</v>
      </c>
      <c r="AK706" s="30">
        <f t="shared" si="344"/>
        <v>-2.61754492889016</v>
      </c>
      <c r="AL706" s="42"/>
      <c r="AM706" s="42"/>
    </row>
    <row r="707" spans="15:39" x14ac:dyDescent="0.25">
      <c r="O707" s="44">
        <f t="shared" si="354"/>
        <v>43.617644162318854</v>
      </c>
      <c r="P707" s="12">
        <f t="shared" si="355"/>
        <v>-5.943893300591788</v>
      </c>
      <c r="Q707" s="44">
        <f t="shared" si="345"/>
        <v>-340.5599999999942</v>
      </c>
      <c r="R707" s="47">
        <f t="shared" si="346"/>
        <v>41.13102564300786</v>
      </c>
      <c r="S707" s="47">
        <f t="shared" si="347"/>
        <v>-2.8756905351645283</v>
      </c>
      <c r="T707" s="47">
        <f t="shared" si="348"/>
        <v>41.231430565768697</v>
      </c>
      <c r="U707" s="12">
        <f t="shared" si="356"/>
        <v>6.9801775549522424E-2</v>
      </c>
      <c r="V707" s="51">
        <f t="shared" si="349"/>
        <v>6.9801775549522424E-2</v>
      </c>
      <c r="W707" s="47">
        <f t="shared" si="362"/>
        <v>3.2113944291393155</v>
      </c>
      <c r="X707" s="51">
        <f t="shared" si="350"/>
        <v>3.2113944291393155</v>
      </c>
      <c r="Y707" s="51">
        <f t="shared" si="351"/>
        <v>3.2199999999999998</v>
      </c>
      <c r="Z707" s="47">
        <f t="shared" si="363"/>
        <v>-41.131025643007867</v>
      </c>
      <c r="AA707" s="47">
        <f t="shared" si="364"/>
        <v>-2.8756905351645288</v>
      </c>
      <c r="AB707" s="47">
        <f t="shared" si="352"/>
        <v>41.231430565768697</v>
      </c>
      <c r="AC707" s="51"/>
      <c r="AD707" s="12">
        <f t="shared" si="361"/>
        <v>-3.2113944291393155</v>
      </c>
      <c r="AE707" s="44">
        <f t="shared" si="353"/>
        <v>-183.99934714150712</v>
      </c>
      <c r="AF707" s="43">
        <f t="shared" si="360"/>
        <v>4.7776987491027008</v>
      </c>
      <c r="AG707" s="45">
        <f t="shared" si="357"/>
        <v>43368</v>
      </c>
      <c r="AH707" s="42">
        <f t="shared" si="358"/>
        <v>278</v>
      </c>
      <c r="AI707" s="45">
        <f t="shared" si="359"/>
        <v>43368</v>
      </c>
      <c r="AJ707" s="30">
        <f t="shared" si="343"/>
        <v>-41.131025643007867</v>
      </c>
      <c r="AK707" s="30">
        <f t="shared" si="344"/>
        <v>-2.8756905351645288</v>
      </c>
      <c r="AL707" s="42"/>
      <c r="AM707" s="42"/>
    </row>
    <row r="708" spans="15:39" x14ac:dyDescent="0.25">
      <c r="O708" s="44">
        <f t="shared" si="354"/>
        <v>43.617644162318854</v>
      </c>
      <c r="P708" s="12">
        <f t="shared" si="355"/>
        <v>-5.9501764858989672</v>
      </c>
      <c r="Q708" s="44">
        <f t="shared" si="345"/>
        <v>-340.91999999999422</v>
      </c>
      <c r="R708" s="47">
        <f t="shared" si="346"/>
        <v>41.221424924138077</v>
      </c>
      <c r="S708" s="47">
        <f t="shared" si="347"/>
        <v>-3.1344092400223573</v>
      </c>
      <c r="T708" s="47">
        <f t="shared" si="348"/>
        <v>41.340420825873188</v>
      </c>
      <c r="U708" s="12">
        <f t="shared" si="356"/>
        <v>7.5892311852786817E-2</v>
      </c>
      <c r="V708" s="51">
        <f t="shared" si="349"/>
        <v>7.5892311852786817E-2</v>
      </c>
      <c r="W708" s="47">
        <f t="shared" si="362"/>
        <v>3.2174849654425799</v>
      </c>
      <c r="X708" s="51">
        <f t="shared" si="350"/>
        <v>3.2174849654425799</v>
      </c>
      <c r="Y708" s="51">
        <f t="shared" si="351"/>
        <v>3.2199999999999998</v>
      </c>
      <c r="Z708" s="47">
        <f t="shared" si="363"/>
        <v>-41.221424924138077</v>
      </c>
      <c r="AA708" s="47">
        <f t="shared" si="364"/>
        <v>-3.1344092400223582</v>
      </c>
      <c r="AB708" s="47">
        <f t="shared" si="352"/>
        <v>41.340420825873188</v>
      </c>
      <c r="AC708" s="51"/>
      <c r="AD708" s="12">
        <f t="shared" si="361"/>
        <v>-3.2174849654425799</v>
      </c>
      <c r="AE708" s="44">
        <f t="shared" si="353"/>
        <v>-184.34830916665533</v>
      </c>
      <c r="AF708" s="43">
        <f t="shared" si="360"/>
        <v>4.7837892854059652</v>
      </c>
      <c r="AG708" s="45">
        <f t="shared" si="357"/>
        <v>43368</v>
      </c>
      <c r="AH708" s="42">
        <f t="shared" si="358"/>
        <v>278</v>
      </c>
      <c r="AI708" s="45">
        <f t="shared" si="359"/>
        <v>43368</v>
      </c>
      <c r="AJ708" s="30">
        <f t="shared" si="343"/>
        <v>-41.221424924138077</v>
      </c>
      <c r="AK708" s="30">
        <f t="shared" si="344"/>
        <v>-3.1344092400223582</v>
      </c>
      <c r="AL708" s="42"/>
      <c r="AM708" s="42"/>
    </row>
    <row r="709" spans="15:39" x14ac:dyDescent="0.25">
      <c r="O709" s="44">
        <f t="shared" si="354"/>
        <v>43.617644162318854</v>
      </c>
      <c r="P709" s="12">
        <f t="shared" si="355"/>
        <v>-5.9564596712061464</v>
      </c>
      <c r="Q709" s="44">
        <f t="shared" si="345"/>
        <v>-341.27999999999423</v>
      </c>
      <c r="R709" s="47">
        <f t="shared" si="346"/>
        <v>41.310196853994668</v>
      </c>
      <c r="S709" s="47">
        <f t="shared" si="347"/>
        <v>-3.3936908296921757</v>
      </c>
      <c r="T709" s="47">
        <f t="shared" si="348"/>
        <v>41.449360689440411</v>
      </c>
      <c r="U709" s="12">
        <f t="shared" si="356"/>
        <v>8.1967343320950029E-2</v>
      </c>
      <c r="V709" s="51">
        <f t="shared" si="349"/>
        <v>8.1967343320950029E-2</v>
      </c>
      <c r="W709" s="47">
        <f t="shared" si="362"/>
        <v>3.2235599969107431</v>
      </c>
      <c r="X709" s="51">
        <f t="shared" si="350"/>
        <v>3.2235599969107431</v>
      </c>
      <c r="Y709" s="51">
        <f t="shared" si="351"/>
        <v>3.23</v>
      </c>
      <c r="Z709" s="47">
        <f t="shared" si="363"/>
        <v>-41.310196853994668</v>
      </c>
      <c r="AA709" s="47">
        <f t="shared" si="364"/>
        <v>-3.3936908296921762</v>
      </c>
      <c r="AB709" s="47">
        <f t="shared" si="352"/>
        <v>41.449360689440411</v>
      </c>
      <c r="AC709" s="51"/>
      <c r="AD709" s="12">
        <f t="shared" si="361"/>
        <v>-3.2235599969107431</v>
      </c>
      <c r="AE709" s="44">
        <f t="shared" si="353"/>
        <v>-184.69638283019026</v>
      </c>
      <c r="AF709" s="43">
        <f t="shared" si="360"/>
        <v>4.7898643168741284</v>
      </c>
      <c r="AG709" s="45">
        <f t="shared" si="357"/>
        <v>43369</v>
      </c>
      <c r="AH709" s="42">
        <f t="shared" si="358"/>
        <v>279</v>
      </c>
      <c r="AI709" s="45">
        <f t="shared" si="359"/>
        <v>43369</v>
      </c>
      <c r="AJ709" s="30">
        <f t="shared" si="343"/>
        <v>-41.310196853994668</v>
      </c>
      <c r="AK709" s="30">
        <f t="shared" si="344"/>
        <v>-3.3936908296921762</v>
      </c>
      <c r="AL709" s="42"/>
      <c r="AM709" s="42"/>
    </row>
    <row r="710" spans="15:39" x14ac:dyDescent="0.25">
      <c r="O710" s="44">
        <f t="shared" si="354"/>
        <v>43.617644162318854</v>
      </c>
      <c r="P710" s="12">
        <f t="shared" si="355"/>
        <v>-5.9627428565133256</v>
      </c>
      <c r="Q710" s="44">
        <f t="shared" si="345"/>
        <v>-341.63999999999413</v>
      </c>
      <c r="R710" s="47">
        <f t="shared" si="346"/>
        <v>41.397337928013854</v>
      </c>
      <c r="S710" s="47">
        <f t="shared" si="347"/>
        <v>-3.653525068180782</v>
      </c>
      <c r="T710" s="47">
        <f t="shared" si="348"/>
        <v>41.558246268941616</v>
      </c>
      <c r="U710" s="12">
        <f t="shared" si="356"/>
        <v>8.8026999274376613E-2</v>
      </c>
      <c r="V710" s="51">
        <f t="shared" si="349"/>
        <v>8.8026999274376613E-2</v>
      </c>
      <c r="W710" s="47">
        <f t="shared" si="362"/>
        <v>3.2296196528641699</v>
      </c>
      <c r="X710" s="51">
        <f t="shared" si="350"/>
        <v>3.2296196528641699</v>
      </c>
      <c r="Y710" s="51">
        <f t="shared" si="351"/>
        <v>3.23</v>
      </c>
      <c r="Z710" s="47">
        <f t="shared" si="363"/>
        <v>-41.397337928013854</v>
      </c>
      <c r="AA710" s="47">
        <f t="shared" si="364"/>
        <v>-3.6535250681807816</v>
      </c>
      <c r="AB710" s="47">
        <f t="shared" si="352"/>
        <v>41.558246268941616</v>
      </c>
      <c r="AC710" s="51"/>
      <c r="AD710" s="12">
        <f t="shared" si="361"/>
        <v>-3.2296196528641699</v>
      </c>
      <c r="AE710" s="44">
        <f t="shared" si="353"/>
        <v>-185.04357554162297</v>
      </c>
      <c r="AF710" s="43">
        <f t="shared" si="360"/>
        <v>4.7959239728275556</v>
      </c>
      <c r="AG710" s="45">
        <f t="shared" si="357"/>
        <v>43369</v>
      </c>
      <c r="AH710" s="42">
        <f t="shared" si="358"/>
        <v>279</v>
      </c>
      <c r="AI710" s="45">
        <f t="shared" si="359"/>
        <v>43369</v>
      </c>
      <c r="AJ710" s="30">
        <f t="shared" si="343"/>
        <v>-41.397337928013854</v>
      </c>
      <c r="AK710" s="30">
        <f t="shared" si="344"/>
        <v>-3.6535250681807816</v>
      </c>
      <c r="AL710" s="42"/>
      <c r="AM710" s="42"/>
    </row>
    <row r="711" spans="15:39" x14ac:dyDescent="0.25">
      <c r="O711" s="44">
        <f t="shared" si="354"/>
        <v>43.617644162318854</v>
      </c>
      <c r="P711" s="12">
        <f t="shared" si="355"/>
        <v>-5.9690260418205048</v>
      </c>
      <c r="Q711" s="44">
        <f t="shared" si="345"/>
        <v>-341.99999999999415</v>
      </c>
      <c r="R711" s="47">
        <f t="shared" si="346"/>
        <v>41.482844706015229</v>
      </c>
      <c r="S711" s="47">
        <f t="shared" si="347"/>
        <v>-3.9139016976773533</v>
      </c>
      <c r="T711" s="47">
        <f t="shared" si="348"/>
        <v>41.667073708174627</v>
      </c>
      <c r="U711" s="12">
        <f t="shared" si="356"/>
        <v>9.4071408124936751E-2</v>
      </c>
      <c r="V711" s="51">
        <f t="shared" si="349"/>
        <v>9.4071408124936751E-2</v>
      </c>
      <c r="W711" s="47">
        <f t="shared" si="362"/>
        <v>3.2356640617147301</v>
      </c>
      <c r="X711" s="51">
        <f t="shared" si="350"/>
        <v>3.2356640617147301</v>
      </c>
      <c r="Y711" s="51">
        <f t="shared" si="351"/>
        <v>3.2399999999999998</v>
      </c>
      <c r="Z711" s="47">
        <f t="shared" si="363"/>
        <v>-41.482844706015229</v>
      </c>
      <c r="AA711" s="47">
        <f t="shared" si="364"/>
        <v>-3.9139016976773533</v>
      </c>
      <c r="AB711" s="47">
        <f t="shared" si="352"/>
        <v>41.667073708174627</v>
      </c>
      <c r="AC711" s="51"/>
      <c r="AD711" s="12">
        <f t="shared" si="361"/>
        <v>-3.2356640617147301</v>
      </c>
      <c r="AE711" s="44">
        <f t="shared" si="353"/>
        <v>-185.38989465841158</v>
      </c>
      <c r="AF711" s="43">
        <f t="shared" si="360"/>
        <v>4.8019683816781153</v>
      </c>
      <c r="AG711" s="45">
        <f t="shared" si="357"/>
        <v>43369</v>
      </c>
      <c r="AH711" s="42">
        <f t="shared" si="358"/>
        <v>279</v>
      </c>
      <c r="AI711" s="45">
        <f t="shared" si="359"/>
        <v>43369</v>
      </c>
      <c r="AJ711" s="30">
        <f t="shared" si="343"/>
        <v>-41.482844706015229</v>
      </c>
      <c r="AK711" s="30">
        <f t="shared" si="344"/>
        <v>-3.9139016976773533</v>
      </c>
      <c r="AL711" s="42"/>
      <c r="AM711" s="42"/>
    </row>
    <row r="712" spans="15:39" x14ac:dyDescent="0.25">
      <c r="O712" s="44">
        <f t="shared" si="354"/>
        <v>43.617644162318854</v>
      </c>
      <c r="P712" s="12">
        <f t="shared" si="355"/>
        <v>-5.975309227127684</v>
      </c>
      <c r="Q712" s="44">
        <f t="shared" si="345"/>
        <v>-342.35999999999416</v>
      </c>
      <c r="R712" s="47">
        <f t="shared" si="346"/>
        <v>41.566713812337625</v>
      </c>
      <c r="S712" s="47">
        <f t="shared" si="347"/>
        <v>-4.1748104389583869</v>
      </c>
      <c r="T712" s="47">
        <f t="shared" si="348"/>
        <v>41.775839181972337</v>
      </c>
      <c r="U712" s="12">
        <f t="shared" si="356"/>
        <v>0.10010069737515014</v>
      </c>
      <c r="V712" s="51">
        <f t="shared" si="349"/>
        <v>0.10010069737515014</v>
      </c>
      <c r="W712" s="47">
        <f t="shared" si="362"/>
        <v>3.241693350964943</v>
      </c>
      <c r="X712" s="51">
        <f t="shared" si="350"/>
        <v>3.241693350964943</v>
      </c>
      <c r="Y712" s="51">
        <f t="shared" si="351"/>
        <v>3.25</v>
      </c>
      <c r="Z712" s="47">
        <f t="shared" si="363"/>
        <v>-41.566713812337625</v>
      </c>
      <c r="AA712" s="47">
        <f t="shared" si="364"/>
        <v>-4.1748104389583869</v>
      </c>
      <c r="AB712" s="47">
        <f t="shared" si="352"/>
        <v>41.775839181972337</v>
      </c>
      <c r="AC712" s="51"/>
      <c r="AD712" s="12">
        <f t="shared" si="361"/>
        <v>-3.241693350964943</v>
      </c>
      <c r="AE712" s="44">
        <f t="shared" si="353"/>
        <v>-185.73534748591237</v>
      </c>
      <c r="AF712" s="43">
        <f t="shared" si="360"/>
        <v>4.8079976709283283</v>
      </c>
      <c r="AG712" s="45">
        <f t="shared" si="357"/>
        <v>43370</v>
      </c>
      <c r="AH712" s="42">
        <f t="shared" si="358"/>
        <v>280</v>
      </c>
      <c r="AI712" s="45">
        <f t="shared" si="359"/>
        <v>43370</v>
      </c>
      <c r="AJ712" s="30">
        <f t="shared" si="343"/>
        <v>-41.566713812337625</v>
      </c>
      <c r="AK712" s="30">
        <f t="shared" si="344"/>
        <v>-4.1748104389583869</v>
      </c>
      <c r="AL712" s="42"/>
      <c r="AM712" s="42"/>
    </row>
    <row r="713" spans="15:39" x14ac:dyDescent="0.25">
      <c r="O713" s="44">
        <f t="shared" si="354"/>
        <v>43.617644162318854</v>
      </c>
      <c r="P713" s="12">
        <f t="shared" si="355"/>
        <v>-5.9815924124348632</v>
      </c>
      <c r="Q713" s="44">
        <f t="shared" si="345"/>
        <v>-342.71999999999412</v>
      </c>
      <c r="R713" s="47">
        <f t="shared" si="346"/>
        <v>41.648941935972324</v>
      </c>
      <c r="S713" s="47">
        <f t="shared" si="347"/>
        <v>-4.4362409917935306</v>
      </c>
      <c r="T713" s="47">
        <f t="shared" si="348"/>
        <v>41.884538895913174</v>
      </c>
      <c r="U713" s="12">
        <f t="shared" si="356"/>
        <v>0.10611499361765672</v>
      </c>
      <c r="V713" s="51">
        <f t="shared" si="349"/>
        <v>0.10611499361765672</v>
      </c>
      <c r="W713" s="47">
        <f t="shared" si="362"/>
        <v>3.24770764720745</v>
      </c>
      <c r="X713" s="51">
        <f t="shared" si="350"/>
        <v>3.24770764720745</v>
      </c>
      <c r="Y713" s="51">
        <f t="shared" si="351"/>
        <v>3.25</v>
      </c>
      <c r="Z713" s="47">
        <f t="shared" si="363"/>
        <v>-41.648941935972324</v>
      </c>
      <c r="AA713" s="47">
        <f t="shared" si="364"/>
        <v>-4.4362409917935306</v>
      </c>
      <c r="AB713" s="47">
        <f t="shared" si="352"/>
        <v>41.884538895913174</v>
      </c>
      <c r="AC713" s="51"/>
      <c r="AD713" s="12">
        <f t="shared" si="361"/>
        <v>-3.24770764720745</v>
      </c>
      <c r="AE713" s="44">
        <f t="shared" si="353"/>
        <v>-186.07994127734941</v>
      </c>
      <c r="AF713" s="43">
        <f t="shared" si="360"/>
        <v>4.8140119671708348</v>
      </c>
      <c r="AG713" s="45">
        <f t="shared" si="357"/>
        <v>43370</v>
      </c>
      <c r="AH713" s="42">
        <f t="shared" si="358"/>
        <v>280</v>
      </c>
      <c r="AI713" s="45">
        <f t="shared" si="359"/>
        <v>43370</v>
      </c>
      <c r="AJ713" s="30">
        <f t="shared" si="343"/>
        <v>-41.648941935972324</v>
      </c>
      <c r="AK713" s="30">
        <f t="shared" si="344"/>
        <v>-4.4362409917935306</v>
      </c>
      <c r="AL713" s="42"/>
      <c r="AM713" s="42"/>
    </row>
    <row r="714" spans="15:39" x14ac:dyDescent="0.25">
      <c r="O714" s="44">
        <f t="shared" si="354"/>
        <v>43.617644162318854</v>
      </c>
      <c r="P714" s="12">
        <f t="shared" si="355"/>
        <v>-5.9878755977420424</v>
      </c>
      <c r="Q714" s="44">
        <f t="shared" si="345"/>
        <v>-343.07999999999407</v>
      </c>
      <c r="R714" s="47">
        <f t="shared" si="346"/>
        <v>41.729525830693802</v>
      </c>
      <c r="S714" s="47">
        <f t="shared" si="347"/>
        <v>-4.6981830353521943</v>
      </c>
      <c r="T714" s="47">
        <f t="shared" si="348"/>
        <v>41.993169086033653</v>
      </c>
      <c r="U714" s="12">
        <f t="shared" si="356"/>
        <v>0.11211442253499926</v>
      </c>
      <c r="V714" s="51">
        <f t="shared" si="349"/>
        <v>0.11211442253499926</v>
      </c>
      <c r="W714" s="47">
        <f t="shared" si="362"/>
        <v>3.2537070761247922</v>
      </c>
      <c r="X714" s="51">
        <f t="shared" si="350"/>
        <v>3.2537070761247922</v>
      </c>
      <c r="Y714" s="51">
        <f t="shared" si="351"/>
        <v>3.26</v>
      </c>
      <c r="Z714" s="47">
        <f t="shared" si="363"/>
        <v>-41.729525830693802</v>
      </c>
      <c r="AA714" s="47">
        <f t="shared" si="364"/>
        <v>-4.6981830353521943</v>
      </c>
      <c r="AB714" s="47">
        <f t="shared" si="352"/>
        <v>41.993169086033653</v>
      </c>
      <c r="AC714" s="51"/>
      <c r="AD714" s="12">
        <f t="shared" si="361"/>
        <v>-3.2537070761247922</v>
      </c>
      <c r="AE714" s="44">
        <f t="shared" si="353"/>
        <v>-186.42368323380185</v>
      </c>
      <c r="AF714" s="43">
        <f t="shared" si="360"/>
        <v>4.8200113960881774</v>
      </c>
      <c r="AG714" s="45">
        <f t="shared" si="357"/>
        <v>43371</v>
      </c>
      <c r="AH714" s="42">
        <f t="shared" si="358"/>
        <v>281</v>
      </c>
      <c r="AI714" s="45">
        <f t="shared" si="359"/>
        <v>43371</v>
      </c>
      <c r="AJ714" s="30">
        <f t="shared" si="343"/>
        <v>-41.729525830693802</v>
      </c>
      <c r="AK714" s="30">
        <f t="shared" si="344"/>
        <v>-4.6981830353521943</v>
      </c>
      <c r="AL714" s="42"/>
      <c r="AM714" s="42"/>
    </row>
    <row r="715" spans="15:39" x14ac:dyDescent="0.25">
      <c r="O715" s="44">
        <f t="shared" si="354"/>
        <v>43.617644162318854</v>
      </c>
      <c r="P715" s="12">
        <f t="shared" si="355"/>
        <v>-5.9941587830492216</v>
      </c>
      <c r="Q715" s="44">
        <f t="shared" si="345"/>
        <v>-343.43999999999409</v>
      </c>
      <c r="R715" s="47">
        <f t="shared" si="346"/>
        <v>41.808462315187882</v>
      </c>
      <c r="S715" s="47">
        <f t="shared" si="347"/>
        <v>-4.9606262286110177</v>
      </c>
      <c r="T715" s="47">
        <f t="shared" si="348"/>
        <v>42.101726018543097</v>
      </c>
      <c r="U715" s="12">
        <f t="shared" si="356"/>
        <v>0.11809910889970844</v>
      </c>
      <c r="V715" s="51">
        <f t="shared" si="349"/>
        <v>0.11809910889970844</v>
      </c>
      <c r="W715" s="47">
        <f t="shared" si="362"/>
        <v>3.2596917624895014</v>
      </c>
      <c r="X715" s="51">
        <f t="shared" si="350"/>
        <v>3.2596917624895014</v>
      </c>
      <c r="Y715" s="51">
        <f t="shared" si="351"/>
        <v>3.26</v>
      </c>
      <c r="Z715" s="47">
        <f t="shared" si="363"/>
        <v>-41.808462315187882</v>
      </c>
      <c r="AA715" s="47">
        <f t="shared" si="364"/>
        <v>-4.9606262286110177</v>
      </c>
      <c r="AB715" s="47">
        <f t="shared" si="352"/>
        <v>42.101726018543097</v>
      </c>
      <c r="AC715" s="51"/>
      <c r="AD715" s="12">
        <f t="shared" si="361"/>
        <v>-3.2596917624895014</v>
      </c>
      <c r="AE715" s="44">
        <f t="shared" si="353"/>
        <v>-186.76658050420917</v>
      </c>
      <c r="AF715" s="43">
        <f t="shared" si="360"/>
        <v>4.8259960824528871</v>
      </c>
      <c r="AG715" s="45">
        <f t="shared" si="357"/>
        <v>43371</v>
      </c>
      <c r="AH715" s="42">
        <f t="shared" si="358"/>
        <v>281</v>
      </c>
      <c r="AI715" s="45">
        <f t="shared" si="359"/>
        <v>43371</v>
      </c>
      <c r="AJ715" s="30">
        <f t="shared" ref="AJ715:AJ778" si="365">Z715</f>
        <v>-41.808462315187882</v>
      </c>
      <c r="AK715" s="30">
        <f t="shared" ref="AK715:AK778" si="366">AA715</f>
        <v>-4.9606262286110177</v>
      </c>
      <c r="AL715" s="42"/>
      <c r="AM715" s="42"/>
    </row>
    <row r="716" spans="15:39" x14ac:dyDescent="0.25">
      <c r="O716" s="44">
        <f t="shared" si="354"/>
        <v>43.617644162318854</v>
      </c>
      <c r="P716" s="12">
        <f t="shared" si="355"/>
        <v>-6.0004419683564008</v>
      </c>
      <c r="Q716" s="44">
        <f t="shared" ref="Q716:Q779" si="367">P716*180/PI()</f>
        <v>-343.79999999999404</v>
      </c>
      <c r="R716" s="47">
        <f t="shared" ref="R716:R779" si="368">O716*COS(P716)</f>
        <v>41.885748273177306</v>
      </c>
      <c r="S716" s="47">
        <f t="shared" ref="S716:S779" si="369">O716*SIN(P716)+$S$8</f>
        <v>-5.2235602107621055</v>
      </c>
      <c r="T716" s="47">
        <f t="shared" ref="T716:T779" si="370">SQRT(R716^2+S716^2)</f>
        <v>42.210205989540405</v>
      </c>
      <c r="U716" s="12">
        <f t="shared" si="356"/>
        <v>0.1240691765746773</v>
      </c>
      <c r="V716" s="51">
        <f t="shared" ref="V716:V779" si="371">U716+$D$8-$I$10</f>
        <v>0.1240691765746773</v>
      </c>
      <c r="W716" s="47">
        <f t="shared" si="362"/>
        <v>3.2656618301644702</v>
      </c>
      <c r="X716" s="51">
        <f t="shared" ref="X716:X779" si="372">IF(AND(W716&gt;0,W716&lt;=2*PI()),W716,MOD(W716,2*PI()))</f>
        <v>3.2656618301644702</v>
      </c>
      <c r="Y716" s="51">
        <f t="shared" ref="Y716:Y779" si="373">ROUNDUP(X716,2)</f>
        <v>3.2699999999999996</v>
      </c>
      <c r="Z716" s="47">
        <f t="shared" si="363"/>
        <v>-41.885748273177306</v>
      </c>
      <c r="AA716" s="47">
        <f t="shared" si="364"/>
        <v>-5.2235602107621055</v>
      </c>
      <c r="AB716" s="47">
        <f t="shared" ref="AB716:AB779" si="374">SQRT(Z716^2+AA716^2)</f>
        <v>42.210205989540405</v>
      </c>
      <c r="AC716" s="51"/>
      <c r="AD716" s="12">
        <f t="shared" si="361"/>
        <v>-3.2656618301644702</v>
      </c>
      <c r="AE716" s="44">
        <f t="shared" ref="AE716:AE779" si="375">AD716*180/PI()</f>
        <v>-187.1086401853924</v>
      </c>
      <c r="AF716" s="43">
        <f t="shared" si="360"/>
        <v>4.8319661501278555</v>
      </c>
      <c r="AG716" s="45">
        <f t="shared" si="357"/>
        <v>43371</v>
      </c>
      <c r="AH716" s="42">
        <f t="shared" si="358"/>
        <v>281</v>
      </c>
      <c r="AI716" s="45">
        <f t="shared" si="359"/>
        <v>43371</v>
      </c>
      <c r="AJ716" s="30">
        <f t="shared" si="365"/>
        <v>-41.885748273177306</v>
      </c>
      <c r="AK716" s="30">
        <f t="shared" si="366"/>
        <v>-5.2235602107621055</v>
      </c>
      <c r="AL716" s="42"/>
      <c r="AM716" s="42"/>
    </row>
    <row r="717" spans="15:39" x14ac:dyDescent="0.25">
      <c r="O717" s="44">
        <f t="shared" ref="O717:O780" si="376">O716</f>
        <v>43.617644162318854</v>
      </c>
      <c r="P717" s="12">
        <f t="shared" ref="P717:P780" si="377">P716-2*PI()/P$8</f>
        <v>-6.00672515366358</v>
      </c>
      <c r="Q717" s="44">
        <f t="shared" si="367"/>
        <v>-344.159999999994</v>
      </c>
      <c r="R717" s="47">
        <f t="shared" si="368"/>
        <v>41.961380653544794</v>
      </c>
      <c r="S717" s="47">
        <f t="shared" si="369"/>
        <v>-5.4869746016220553</v>
      </c>
      <c r="T717" s="47">
        <f t="shared" si="370"/>
        <v>42.318605324733099</v>
      </c>
      <c r="U717" s="12">
        <f t="shared" ref="U717:U780" si="378">-ATAN(S717/R717)</f>
        <v>0.13002474851381443</v>
      </c>
      <c r="V717" s="51">
        <f t="shared" si="371"/>
        <v>0.13002474851381443</v>
      </c>
      <c r="W717" s="47">
        <f t="shared" si="362"/>
        <v>3.2716174021036077</v>
      </c>
      <c r="X717" s="51">
        <f t="shared" si="372"/>
        <v>3.2716174021036077</v>
      </c>
      <c r="Y717" s="51">
        <f t="shared" si="373"/>
        <v>3.28</v>
      </c>
      <c r="Z717" s="47">
        <f t="shared" si="363"/>
        <v>-41.961380653544794</v>
      </c>
      <c r="AA717" s="47">
        <f t="shared" si="364"/>
        <v>-5.4869746016220553</v>
      </c>
      <c r="AB717" s="47">
        <f t="shared" si="374"/>
        <v>42.318605324733099</v>
      </c>
      <c r="AC717" s="51"/>
      <c r="AD717" s="12">
        <f t="shared" si="361"/>
        <v>-3.2716174021036077</v>
      </c>
      <c r="AE717" s="44">
        <f t="shared" si="375"/>
        <v>-187.44986932209153</v>
      </c>
      <c r="AF717" s="43">
        <f t="shared" si="360"/>
        <v>4.8379217220669926</v>
      </c>
      <c r="AG717" s="45">
        <f t="shared" ref="AG717:AG780" si="379">$AI$11+AH717-1</f>
        <v>43372</v>
      </c>
      <c r="AH717" s="42">
        <f t="shared" ref="AH717:AH780" si="380">INT(AF717/$AH$7)+1</f>
        <v>282</v>
      </c>
      <c r="AI717" s="45">
        <f t="shared" ref="AI717:AI780" si="381">$AI$11+AH717-1</f>
        <v>43372</v>
      </c>
      <c r="AJ717" s="30">
        <f t="shared" si="365"/>
        <v>-41.961380653544794</v>
      </c>
      <c r="AK717" s="30">
        <f t="shared" si="366"/>
        <v>-5.4869746016220553</v>
      </c>
      <c r="AL717" s="42"/>
      <c r="AM717" s="42"/>
    </row>
    <row r="718" spans="15:39" x14ac:dyDescent="0.25">
      <c r="O718" s="44">
        <f t="shared" si="376"/>
        <v>43.617644162318854</v>
      </c>
      <c r="P718" s="12">
        <f t="shared" si="377"/>
        <v>-6.0130083389707591</v>
      </c>
      <c r="Q718" s="44">
        <f t="shared" si="367"/>
        <v>-344.51999999999401</v>
      </c>
      <c r="R718" s="47">
        <f t="shared" si="368"/>
        <v>42.035356470453472</v>
      </c>
      <c r="S718" s="47">
        <f t="shared" si="369"/>
        <v>-5.7508590020417554</v>
      </c>
      <c r="T718" s="47">
        <f t="shared" si="370"/>
        <v>42.426920379158553</v>
      </c>
      <c r="U718" s="12">
        <f t="shared" si="378"/>
        <v>0.13596594676296533</v>
      </c>
      <c r="V718" s="51">
        <f t="shared" si="371"/>
        <v>0.13596594676296533</v>
      </c>
      <c r="W718" s="47">
        <f t="shared" si="362"/>
        <v>3.2775586003527586</v>
      </c>
      <c r="X718" s="51">
        <f t="shared" si="372"/>
        <v>3.2775586003527586</v>
      </c>
      <c r="Y718" s="51">
        <f t="shared" si="373"/>
        <v>3.28</v>
      </c>
      <c r="Z718" s="47">
        <f t="shared" si="363"/>
        <v>-42.035356470453472</v>
      </c>
      <c r="AA718" s="47">
        <f t="shared" si="364"/>
        <v>-5.7508590020417554</v>
      </c>
      <c r="AB718" s="47">
        <f t="shared" si="374"/>
        <v>42.426920379158553</v>
      </c>
      <c r="AC718" s="51"/>
      <c r="AD718" s="12">
        <f t="shared" si="361"/>
        <v>-3.2775586003527586</v>
      </c>
      <c r="AE718" s="44">
        <f t="shared" si="375"/>
        <v>-187.79027490701836</v>
      </c>
      <c r="AF718" s="43">
        <f t="shared" ref="AF718:AF781" si="382">$AD$12-AD718</f>
        <v>4.8438629203161438</v>
      </c>
      <c r="AG718" s="45">
        <f t="shared" si="379"/>
        <v>43372</v>
      </c>
      <c r="AH718" s="42">
        <f t="shared" si="380"/>
        <v>282</v>
      </c>
      <c r="AI718" s="45">
        <f t="shared" si="381"/>
        <v>43372</v>
      </c>
      <c r="AJ718" s="30">
        <f t="shared" si="365"/>
        <v>-42.035356470453472</v>
      </c>
      <c r="AK718" s="30">
        <f t="shared" si="366"/>
        <v>-5.7508590020417554</v>
      </c>
      <c r="AL718" s="42"/>
      <c r="AM718" s="42"/>
    </row>
    <row r="719" spans="15:39" x14ac:dyDescent="0.25">
      <c r="O719" s="44">
        <f t="shared" si="376"/>
        <v>43.617644162318854</v>
      </c>
      <c r="P719" s="12">
        <f t="shared" si="377"/>
        <v>-6.0192915242779383</v>
      </c>
      <c r="Q719" s="44">
        <f t="shared" si="367"/>
        <v>-344.87999999999397</v>
      </c>
      <c r="R719" s="47">
        <f t="shared" si="368"/>
        <v>42.107672803464759</v>
      </c>
      <c r="S719" s="47">
        <f t="shared" si="369"/>
        <v>-6.015202994316919</v>
      </c>
      <c r="T719" s="47">
        <f t="shared" si="370"/>
        <v>42.535147536907466</v>
      </c>
      <c r="U719" s="12">
        <f t="shared" si="378"/>
        <v>0.1418928924610906</v>
      </c>
      <c r="V719" s="51">
        <f t="shared" si="371"/>
        <v>0.1418928924610906</v>
      </c>
      <c r="W719" s="47">
        <f t="shared" si="362"/>
        <v>3.2834855460508838</v>
      </c>
      <c r="X719" s="51">
        <f t="shared" si="372"/>
        <v>3.2834855460508838</v>
      </c>
      <c r="Y719" s="51">
        <f t="shared" si="373"/>
        <v>3.2899999999999996</v>
      </c>
      <c r="Z719" s="47">
        <f t="shared" si="363"/>
        <v>-42.107672803464759</v>
      </c>
      <c r="AA719" s="47">
        <f t="shared" si="364"/>
        <v>-6.0152029943169181</v>
      </c>
      <c r="AB719" s="47">
        <f t="shared" si="374"/>
        <v>42.535147536907466</v>
      </c>
      <c r="AC719" s="51"/>
      <c r="AD719" s="12">
        <f t="shared" si="361"/>
        <v>-3.2834855460508838</v>
      </c>
      <c r="AE719" s="44">
        <f t="shared" si="375"/>
        <v>-188.12986388092418</v>
      </c>
      <c r="AF719" s="43">
        <f t="shared" si="382"/>
        <v>4.8497898660142695</v>
      </c>
      <c r="AG719" s="45">
        <f t="shared" si="379"/>
        <v>43372</v>
      </c>
      <c r="AH719" s="42">
        <f t="shared" si="380"/>
        <v>282</v>
      </c>
      <c r="AI719" s="45">
        <f t="shared" si="381"/>
        <v>43372</v>
      </c>
      <c r="AJ719" s="30">
        <f t="shared" si="365"/>
        <v>-42.107672803464759</v>
      </c>
      <c r="AK719" s="30">
        <f t="shared" si="366"/>
        <v>-6.0152029943169181</v>
      </c>
      <c r="AL719" s="42"/>
      <c r="AM719" s="42"/>
    </row>
    <row r="720" spans="15:39" x14ac:dyDescent="0.25">
      <c r="O720" s="44">
        <f t="shared" si="376"/>
        <v>43.617644162318854</v>
      </c>
      <c r="P720" s="12">
        <f t="shared" si="377"/>
        <v>-6.0255747095851175</v>
      </c>
      <c r="Q720" s="44">
        <f t="shared" si="367"/>
        <v>-345.23999999999393</v>
      </c>
      <c r="R720" s="47">
        <f t="shared" si="368"/>
        <v>42.178326797653646</v>
      </c>
      <c r="S720" s="47">
        <f t="shared" si="369"/>
        <v>-6.279996142599364</v>
      </c>
      <c r="T720" s="47">
        <f t="shared" si="370"/>
        <v>42.643283210849638</v>
      </c>
      <c r="U720" s="12">
        <f t="shared" si="378"/>
        <v>0.1478057058416915</v>
      </c>
      <c r="V720" s="51">
        <f t="shared" si="371"/>
        <v>0.1478057058416915</v>
      </c>
      <c r="W720" s="47">
        <f t="shared" si="362"/>
        <v>3.2893983594314848</v>
      </c>
      <c r="X720" s="51">
        <f t="shared" si="372"/>
        <v>3.2893983594314848</v>
      </c>
      <c r="Y720" s="51">
        <f t="shared" si="373"/>
        <v>3.2899999999999996</v>
      </c>
      <c r="Z720" s="47">
        <f t="shared" si="363"/>
        <v>-42.178326797653646</v>
      </c>
      <c r="AA720" s="47">
        <f t="shared" si="364"/>
        <v>-6.279996142599364</v>
      </c>
      <c r="AB720" s="47">
        <f t="shared" si="374"/>
        <v>42.643283210849638</v>
      </c>
      <c r="AC720" s="51"/>
      <c r="AD720" s="12">
        <f t="shared" si="361"/>
        <v>-3.2893983594314848</v>
      </c>
      <c r="AE720" s="44">
        <f t="shared" si="375"/>
        <v>-188.46864313268108</v>
      </c>
      <c r="AF720" s="43">
        <f t="shared" si="382"/>
        <v>4.8557026793948701</v>
      </c>
      <c r="AG720" s="45">
        <f t="shared" si="379"/>
        <v>43373</v>
      </c>
      <c r="AH720" s="42">
        <f t="shared" si="380"/>
        <v>283</v>
      </c>
      <c r="AI720" s="45">
        <f t="shared" si="381"/>
        <v>43373</v>
      </c>
      <c r="AJ720" s="30">
        <f t="shared" si="365"/>
        <v>-42.178326797653646</v>
      </c>
      <c r="AK720" s="30">
        <f t="shared" si="366"/>
        <v>-6.279996142599364</v>
      </c>
      <c r="AL720" s="42"/>
      <c r="AM720" s="42"/>
    </row>
    <row r="721" spans="15:39" x14ac:dyDescent="0.25">
      <c r="O721" s="44">
        <f t="shared" si="376"/>
        <v>43.617644162318854</v>
      </c>
      <c r="P721" s="12">
        <f t="shared" si="377"/>
        <v>-6.0318578948922967</v>
      </c>
      <c r="Q721" s="44">
        <f t="shared" si="367"/>
        <v>-345.59999999999394</v>
      </c>
      <c r="R721" s="47">
        <f t="shared" si="368"/>
        <v>42.247315663721423</v>
      </c>
      <c r="S721" s="47">
        <f t="shared" si="369"/>
        <v>-6.5452279933089894</v>
      </c>
      <c r="T721" s="47">
        <f t="shared" si="370"/>
        <v>42.75132384236209</v>
      </c>
      <c r="U721" s="12">
        <f t="shared" si="378"/>
        <v>0.15370450623447182</v>
      </c>
      <c r="V721" s="51">
        <f t="shared" si="371"/>
        <v>0.15370450623447182</v>
      </c>
      <c r="W721" s="47">
        <f t="shared" si="362"/>
        <v>3.2952971598242651</v>
      </c>
      <c r="X721" s="51">
        <f t="shared" si="372"/>
        <v>3.2952971598242651</v>
      </c>
      <c r="Y721" s="51">
        <f t="shared" si="373"/>
        <v>3.3</v>
      </c>
      <c r="Z721" s="47">
        <f t="shared" si="363"/>
        <v>-42.247315663721423</v>
      </c>
      <c r="AA721" s="47">
        <f t="shared" si="364"/>
        <v>-6.5452279933089894</v>
      </c>
      <c r="AB721" s="47">
        <f t="shared" si="374"/>
        <v>42.75132384236209</v>
      </c>
      <c r="AC721" s="51"/>
      <c r="AD721" s="12">
        <f t="shared" si="361"/>
        <v>-3.2952971598242651</v>
      </c>
      <c r="AE721" s="44">
        <f t="shared" si="375"/>
        <v>-188.80661949937752</v>
      </c>
      <c r="AF721" s="43">
        <f t="shared" si="382"/>
        <v>4.8616014797876499</v>
      </c>
      <c r="AG721" s="45">
        <f t="shared" si="379"/>
        <v>43373</v>
      </c>
      <c r="AH721" s="42">
        <f t="shared" si="380"/>
        <v>283</v>
      </c>
      <c r="AI721" s="45">
        <f t="shared" si="381"/>
        <v>43373</v>
      </c>
      <c r="AJ721" s="30">
        <f t="shared" si="365"/>
        <v>-42.247315663721423</v>
      </c>
      <c r="AK721" s="30">
        <f t="shared" si="366"/>
        <v>-6.5452279933089894</v>
      </c>
      <c r="AL721" s="42"/>
      <c r="AM721" s="42"/>
    </row>
    <row r="722" spans="15:39" x14ac:dyDescent="0.25">
      <c r="O722" s="44">
        <f t="shared" si="376"/>
        <v>43.617644162318854</v>
      </c>
      <c r="P722" s="12">
        <f t="shared" si="377"/>
        <v>-6.0381410801994759</v>
      </c>
      <c r="Q722" s="44">
        <f t="shared" si="367"/>
        <v>-345.9599999999939</v>
      </c>
      <c r="R722" s="47">
        <f t="shared" si="368"/>
        <v>42.314636678105792</v>
      </c>
      <c r="S722" s="47">
        <f t="shared" si="369"/>
        <v>-6.8108880755464813</v>
      </c>
      <c r="T722" s="47">
        <f t="shared" si="370"/>
        <v>42.859265901059445</v>
      </c>
      <c r="U722" s="12">
        <f t="shared" si="378"/>
        <v>0.15958941206722799</v>
      </c>
      <c r="V722" s="51">
        <f t="shared" si="371"/>
        <v>0.15958941206722799</v>
      </c>
      <c r="W722" s="47">
        <f t="shared" si="362"/>
        <v>3.301182065657021</v>
      </c>
      <c r="X722" s="51">
        <f t="shared" si="372"/>
        <v>3.301182065657021</v>
      </c>
      <c r="Y722" s="51">
        <f t="shared" si="373"/>
        <v>3.3099999999999996</v>
      </c>
      <c r="Z722" s="47">
        <f t="shared" si="363"/>
        <v>-42.314636678105785</v>
      </c>
      <c r="AA722" s="47">
        <f t="shared" si="364"/>
        <v>-6.8108880755464813</v>
      </c>
      <c r="AB722" s="47">
        <f t="shared" si="374"/>
        <v>42.859265901059445</v>
      </c>
      <c r="AC722" s="51"/>
      <c r="AD722" s="12">
        <f t="shared" si="361"/>
        <v>-3.301182065657021</v>
      </c>
      <c r="AE722" s="44">
        <f t="shared" si="375"/>
        <v>-189.14379976642635</v>
      </c>
      <c r="AF722" s="43">
        <f t="shared" si="382"/>
        <v>4.8674863856204063</v>
      </c>
      <c r="AG722" s="45">
        <f t="shared" si="379"/>
        <v>43373</v>
      </c>
      <c r="AH722" s="42">
        <f t="shared" si="380"/>
        <v>283</v>
      </c>
      <c r="AI722" s="45">
        <f t="shared" si="381"/>
        <v>43373</v>
      </c>
      <c r="AJ722" s="30">
        <f t="shared" si="365"/>
        <v>-42.314636678105785</v>
      </c>
      <c r="AK722" s="30">
        <f t="shared" si="366"/>
        <v>-6.8108880755464813</v>
      </c>
      <c r="AL722" s="42"/>
      <c r="AM722" s="42"/>
    </row>
    <row r="723" spans="15:39" x14ac:dyDescent="0.25">
      <c r="O723" s="44">
        <f t="shared" si="376"/>
        <v>43.617644162318854</v>
      </c>
      <c r="P723" s="12">
        <f t="shared" si="377"/>
        <v>-6.0444242655066551</v>
      </c>
      <c r="Q723" s="44">
        <f t="shared" si="367"/>
        <v>-346.31999999999385</v>
      </c>
      <c r="R723" s="47">
        <f t="shared" si="368"/>
        <v>42.380287183088377</v>
      </c>
      <c r="S723" s="47">
        <f t="shared" si="369"/>
        <v>-7.0769659015066768</v>
      </c>
      <c r="T723" s="47">
        <f t="shared" si="370"/>
        <v>42.967105884526752</v>
      </c>
      <c r="U723" s="12">
        <f t="shared" si="378"/>
        <v>0.16546054086795633</v>
      </c>
      <c r="V723" s="51">
        <f t="shared" si="371"/>
        <v>0.16546054086795633</v>
      </c>
      <c r="W723" s="47">
        <f t="shared" si="362"/>
        <v>3.3070531944577493</v>
      </c>
      <c r="X723" s="51">
        <f t="shared" si="372"/>
        <v>3.3070531944577493</v>
      </c>
      <c r="Y723" s="51">
        <f t="shared" si="373"/>
        <v>3.3099999999999996</v>
      </c>
      <c r="Z723" s="47">
        <f t="shared" si="363"/>
        <v>-42.380287183088377</v>
      </c>
      <c r="AA723" s="47">
        <f t="shared" si="364"/>
        <v>-7.0769659015066777</v>
      </c>
      <c r="AB723" s="47">
        <f t="shared" si="374"/>
        <v>42.967105884526752</v>
      </c>
      <c r="AC723" s="51"/>
      <c r="AD723" s="12">
        <f t="shared" si="361"/>
        <v>-3.3070531944577493</v>
      </c>
      <c r="AE723" s="44">
        <f t="shared" si="375"/>
        <v>-189.48019066768575</v>
      </c>
      <c r="AF723" s="43">
        <f t="shared" si="382"/>
        <v>4.8733575144211345</v>
      </c>
      <c r="AG723" s="45">
        <f t="shared" si="379"/>
        <v>43374</v>
      </c>
      <c r="AH723" s="42">
        <f t="shared" si="380"/>
        <v>284</v>
      </c>
      <c r="AI723" s="45">
        <f t="shared" si="381"/>
        <v>43374</v>
      </c>
      <c r="AJ723" s="30">
        <f t="shared" si="365"/>
        <v>-42.380287183088377</v>
      </c>
      <c r="AK723" s="30">
        <f t="shared" si="366"/>
        <v>-7.0769659015066777</v>
      </c>
      <c r="AL723" s="42"/>
      <c r="AM723" s="42"/>
    </row>
    <row r="724" spans="15:39" x14ac:dyDescent="0.25">
      <c r="O724" s="44">
        <f t="shared" si="376"/>
        <v>43.617644162318854</v>
      </c>
      <c r="P724" s="12">
        <f t="shared" si="377"/>
        <v>-6.0507074508138343</v>
      </c>
      <c r="Q724" s="44">
        <f t="shared" si="367"/>
        <v>-346.67999999999387</v>
      </c>
      <c r="R724" s="47">
        <f t="shared" si="368"/>
        <v>42.444264586899642</v>
      </c>
      <c r="S724" s="47">
        <f t="shared" si="369"/>
        <v>-7.3434509668926022</v>
      </c>
      <c r="T724" s="47">
        <f t="shared" si="370"/>
        <v>43.074840318054562</v>
      </c>
      <c r="U724" s="12">
        <f t="shared" si="378"/>
        <v>0.17131800926716942</v>
      </c>
      <c r="V724" s="51">
        <f t="shared" si="371"/>
        <v>0.17131800926716942</v>
      </c>
      <c r="W724" s="47">
        <f t="shared" si="362"/>
        <v>3.3129106628569627</v>
      </c>
      <c r="X724" s="51">
        <f t="shared" si="372"/>
        <v>3.3129106628569627</v>
      </c>
      <c r="Y724" s="51">
        <f t="shared" si="373"/>
        <v>3.32</v>
      </c>
      <c r="Z724" s="47">
        <f t="shared" si="363"/>
        <v>-42.444264586899642</v>
      </c>
      <c r="AA724" s="47">
        <f t="shared" si="364"/>
        <v>-7.3434509668926014</v>
      </c>
      <c r="AB724" s="47">
        <f t="shared" si="374"/>
        <v>43.074840318054562</v>
      </c>
      <c r="AC724" s="51"/>
      <c r="AD724" s="12">
        <f t="shared" si="361"/>
        <v>-3.3129106628569627</v>
      </c>
      <c r="AE724" s="44">
        <f t="shared" si="375"/>
        <v>-189.81579888559196</v>
      </c>
      <c r="AF724" s="43">
        <f t="shared" si="382"/>
        <v>4.8792149828203479</v>
      </c>
      <c r="AG724" s="45">
        <f t="shared" si="379"/>
        <v>43374</v>
      </c>
      <c r="AH724" s="42">
        <f t="shared" si="380"/>
        <v>284</v>
      </c>
      <c r="AI724" s="45">
        <f t="shared" si="381"/>
        <v>43374</v>
      </c>
      <c r="AJ724" s="30">
        <f t="shared" si="365"/>
        <v>-42.444264586899642</v>
      </c>
      <c r="AK724" s="30">
        <f t="shared" si="366"/>
        <v>-7.3434509668926014</v>
      </c>
      <c r="AL724" s="42"/>
      <c r="AM724" s="42"/>
    </row>
    <row r="725" spans="15:39" x14ac:dyDescent="0.25">
      <c r="O725" s="44">
        <f t="shared" si="376"/>
        <v>43.617644162318854</v>
      </c>
      <c r="P725" s="12">
        <f t="shared" si="377"/>
        <v>-6.0569906361210135</v>
      </c>
      <c r="Q725" s="44">
        <f t="shared" si="367"/>
        <v>-347.03999999999382</v>
      </c>
      <c r="R725" s="47">
        <f t="shared" si="368"/>
        <v>42.506566363821236</v>
      </c>
      <c r="S725" s="47">
        <f t="shared" si="369"/>
        <v>-7.6103327513301746</v>
      </c>
      <c r="T725" s="47">
        <f t="shared" si="370"/>
        <v>43.182465754376594</v>
      </c>
      <c r="U725" s="12">
        <f t="shared" si="378"/>
        <v>0.17716193300041225</v>
      </c>
      <c r="V725" s="51">
        <f t="shared" si="371"/>
        <v>0.17716193300041225</v>
      </c>
      <c r="W725" s="47">
        <f t="shared" si="362"/>
        <v>3.3187545865902055</v>
      </c>
      <c r="X725" s="51">
        <f t="shared" si="372"/>
        <v>3.3187545865902055</v>
      </c>
      <c r="Y725" s="51">
        <f t="shared" si="373"/>
        <v>3.32</v>
      </c>
      <c r="Z725" s="47">
        <f t="shared" si="363"/>
        <v>-42.506566363821229</v>
      </c>
      <c r="AA725" s="47">
        <f t="shared" si="364"/>
        <v>-7.6103327513301746</v>
      </c>
      <c r="AB725" s="47">
        <f t="shared" si="374"/>
        <v>43.182465754376587</v>
      </c>
      <c r="AC725" s="51"/>
      <c r="AD725" s="12">
        <f t="shared" si="361"/>
        <v>-3.3187545865902055</v>
      </c>
      <c r="AE725" s="44">
        <f t="shared" si="375"/>
        <v>-190.15063105130307</v>
      </c>
      <c r="AF725" s="43">
        <f t="shared" si="382"/>
        <v>4.8850589065535903</v>
      </c>
      <c r="AG725" s="45">
        <f t="shared" si="379"/>
        <v>43374</v>
      </c>
      <c r="AH725" s="42">
        <f t="shared" si="380"/>
        <v>284</v>
      </c>
      <c r="AI725" s="45">
        <f t="shared" si="381"/>
        <v>43374</v>
      </c>
      <c r="AJ725" s="30">
        <f t="shared" si="365"/>
        <v>-42.506566363821229</v>
      </c>
      <c r="AK725" s="30">
        <f t="shared" si="366"/>
        <v>-7.6103327513301746</v>
      </c>
      <c r="AL725" s="42"/>
      <c r="AM725" s="42"/>
    </row>
    <row r="726" spans="15:39" x14ac:dyDescent="0.25">
      <c r="O726" s="44">
        <f t="shared" si="376"/>
        <v>43.617644162318854</v>
      </c>
      <c r="P726" s="12">
        <f t="shared" si="377"/>
        <v>-6.0632738214281927</v>
      </c>
      <c r="Q726" s="44">
        <f t="shared" si="367"/>
        <v>-347.39999999999378</v>
      </c>
      <c r="R726" s="47">
        <f t="shared" si="368"/>
        <v>42.567190054285696</v>
      </c>
      <c r="S726" s="47">
        <f t="shared" si="369"/>
        <v>-7.8776007187835191</v>
      </c>
      <c r="T726" s="47">
        <f t="shared" si="370"/>
        <v>43.289978773409644</v>
      </c>
      <c r="U726" s="12">
        <f t="shared" si="378"/>
        <v>0.18299242691096945</v>
      </c>
      <c r="V726" s="51">
        <f t="shared" si="371"/>
        <v>0.18299242691096945</v>
      </c>
      <c r="W726" s="47">
        <f t="shared" si="362"/>
        <v>3.3245850805007624</v>
      </c>
      <c r="X726" s="51">
        <f t="shared" si="372"/>
        <v>3.3245850805007624</v>
      </c>
      <c r="Y726" s="51">
        <f t="shared" si="373"/>
        <v>3.3299999999999996</v>
      </c>
      <c r="Z726" s="47">
        <f t="shared" si="363"/>
        <v>-42.567190054285696</v>
      </c>
      <c r="AA726" s="47">
        <f t="shared" si="364"/>
        <v>-7.8776007187835191</v>
      </c>
      <c r="AB726" s="47">
        <f t="shared" si="374"/>
        <v>43.289978773409644</v>
      </c>
      <c r="AC726" s="51"/>
      <c r="AD726" s="12">
        <f t="shared" si="361"/>
        <v>-3.3245850805007624</v>
      </c>
      <c r="AE726" s="44">
        <f t="shared" si="375"/>
        <v>-190.48469374485472</v>
      </c>
      <c r="AF726" s="43">
        <f t="shared" si="382"/>
        <v>4.8908894004641477</v>
      </c>
      <c r="AG726" s="45">
        <f t="shared" si="379"/>
        <v>43375</v>
      </c>
      <c r="AH726" s="42">
        <f t="shared" si="380"/>
        <v>285</v>
      </c>
      <c r="AI726" s="45">
        <f t="shared" si="381"/>
        <v>43375</v>
      </c>
      <c r="AJ726" s="30">
        <f t="shared" si="365"/>
        <v>-42.567190054285696</v>
      </c>
      <c r="AK726" s="30">
        <f t="shared" si="366"/>
        <v>-7.8776007187835191</v>
      </c>
      <c r="AL726" s="42"/>
      <c r="AM726" s="42"/>
    </row>
    <row r="727" spans="15:39" x14ac:dyDescent="0.25">
      <c r="O727" s="44">
        <f t="shared" si="376"/>
        <v>43.617644162318854</v>
      </c>
      <c r="P727" s="12">
        <f t="shared" si="377"/>
        <v>-6.0695570067353719</v>
      </c>
      <c r="Q727" s="44">
        <f t="shared" si="367"/>
        <v>-347.75999999999379</v>
      </c>
      <c r="R727" s="47">
        <f t="shared" si="368"/>
        <v>42.626133264973504</v>
      </c>
      <c r="S727" s="47">
        <f t="shared" si="369"/>
        <v>-8.1452443179709153</v>
      </c>
      <c r="T727" s="47">
        <f t="shared" si="370"/>
        <v>43.397375981995943</v>
      </c>
      <c r="U727" s="12">
        <f t="shared" si="378"/>
        <v>0.18880960495275612</v>
      </c>
      <c r="V727" s="51">
        <f t="shared" si="371"/>
        <v>0.18880960495275612</v>
      </c>
      <c r="W727" s="47">
        <f t="shared" si="362"/>
        <v>3.3304022585425495</v>
      </c>
      <c r="X727" s="51">
        <f t="shared" si="372"/>
        <v>3.3304022585425495</v>
      </c>
      <c r="Y727" s="51">
        <f t="shared" si="373"/>
        <v>3.34</v>
      </c>
      <c r="Z727" s="47">
        <f t="shared" si="363"/>
        <v>-42.626133264973504</v>
      </c>
      <c r="AA727" s="47">
        <f t="shared" si="364"/>
        <v>-8.1452443179709153</v>
      </c>
      <c r="AB727" s="47">
        <f t="shared" si="374"/>
        <v>43.397375981995943</v>
      </c>
      <c r="AC727" s="51"/>
      <c r="AD727" s="12">
        <f t="shared" si="361"/>
        <v>-3.3304022585425495</v>
      </c>
      <c r="AE727" s="44">
        <f t="shared" si="375"/>
        <v>-190.81799349532531</v>
      </c>
      <c r="AF727" s="43">
        <f t="shared" si="382"/>
        <v>4.8967065785059347</v>
      </c>
      <c r="AG727" s="45">
        <f t="shared" si="379"/>
        <v>43375</v>
      </c>
      <c r="AH727" s="42">
        <f t="shared" si="380"/>
        <v>285</v>
      </c>
      <c r="AI727" s="45">
        <f t="shared" si="381"/>
        <v>43375</v>
      </c>
      <c r="AJ727" s="30">
        <f t="shared" si="365"/>
        <v>-42.626133264973504</v>
      </c>
      <c r="AK727" s="30">
        <f t="shared" si="366"/>
        <v>-8.1452443179709153</v>
      </c>
      <c r="AL727" s="42"/>
      <c r="AM727" s="42"/>
    </row>
    <row r="728" spans="15:39" x14ac:dyDescent="0.25">
      <c r="O728" s="44">
        <f t="shared" si="376"/>
        <v>43.617644162318854</v>
      </c>
      <c r="P728" s="12">
        <f t="shared" si="377"/>
        <v>-6.0758401920425511</v>
      </c>
      <c r="Q728" s="44">
        <f t="shared" si="367"/>
        <v>-348.11999999999375</v>
      </c>
      <c r="R728" s="47">
        <f t="shared" si="368"/>
        <v>42.683393668907655</v>
      </c>
      <c r="S728" s="47">
        <f t="shared" si="369"/>
        <v>-8.4132529827813443</v>
      </c>
      <c r="T728" s="47">
        <f t="shared" si="370"/>
        <v>43.504654013648071</v>
      </c>
      <c r="U728" s="12">
        <f t="shared" si="378"/>
        <v>0.1946135801933824</v>
      </c>
      <c r="V728" s="51">
        <f t="shared" si="371"/>
        <v>0.1946135801933824</v>
      </c>
      <c r="W728" s="47">
        <f t="shared" si="362"/>
        <v>3.3362062337831757</v>
      </c>
      <c r="X728" s="51">
        <f t="shared" si="372"/>
        <v>3.3362062337831757</v>
      </c>
      <c r="Y728" s="51">
        <f t="shared" si="373"/>
        <v>3.34</v>
      </c>
      <c r="Z728" s="47">
        <f t="shared" si="363"/>
        <v>-42.683393668907655</v>
      </c>
      <c r="AA728" s="47">
        <f t="shared" si="364"/>
        <v>-8.4132529827813443</v>
      </c>
      <c r="AB728" s="47">
        <f t="shared" si="374"/>
        <v>43.504654013648071</v>
      </c>
      <c r="AC728" s="51"/>
      <c r="AD728" s="12">
        <f t="shared" si="361"/>
        <v>-3.3362062337831757</v>
      </c>
      <c r="AE728" s="44">
        <f t="shared" si="375"/>
        <v>-191.1505367810116</v>
      </c>
      <c r="AF728" s="43">
        <f t="shared" si="382"/>
        <v>4.902510553746561</v>
      </c>
      <c r="AG728" s="45">
        <f t="shared" si="379"/>
        <v>43375</v>
      </c>
      <c r="AH728" s="42">
        <f t="shared" si="380"/>
        <v>285</v>
      </c>
      <c r="AI728" s="45">
        <f t="shared" si="381"/>
        <v>43375</v>
      </c>
      <c r="AJ728" s="30">
        <f t="shared" si="365"/>
        <v>-42.683393668907655</v>
      </c>
      <c r="AK728" s="30">
        <f t="shared" si="366"/>
        <v>-8.4132529827813443</v>
      </c>
      <c r="AL728" s="42"/>
      <c r="AM728" s="42"/>
    </row>
    <row r="729" spans="15:39" x14ac:dyDescent="0.25">
      <c r="O729" s="44">
        <f t="shared" si="376"/>
        <v>43.617644162318854</v>
      </c>
      <c r="P729" s="12">
        <f t="shared" si="377"/>
        <v>-6.0821233773497303</v>
      </c>
      <c r="Q729" s="44">
        <f t="shared" si="367"/>
        <v>-348.47999999999377</v>
      </c>
      <c r="R729" s="47">
        <f t="shared" si="368"/>
        <v>42.738969005545428</v>
      </c>
      <c r="S729" s="47">
        <f t="shared" si="369"/>
        <v>-8.6816161326916301</v>
      </c>
      <c r="T729" s="47">
        <f t="shared" si="370"/>
        <v>43.61180952829617</v>
      </c>
      <c r="U729" s="12">
        <f t="shared" si="378"/>
        <v>0.20040446481738686</v>
      </c>
      <c r="V729" s="51">
        <f t="shared" si="371"/>
        <v>0.20040446481738686</v>
      </c>
      <c r="W729" s="47">
        <f t="shared" si="362"/>
        <v>3.3419971184071802</v>
      </c>
      <c r="X729" s="51">
        <f t="shared" si="372"/>
        <v>3.3419971184071802</v>
      </c>
      <c r="Y729" s="51">
        <f t="shared" si="373"/>
        <v>3.3499999999999996</v>
      </c>
      <c r="Z729" s="47">
        <f t="shared" si="363"/>
        <v>-42.738969005545428</v>
      </c>
      <c r="AA729" s="47">
        <f t="shared" si="364"/>
        <v>-8.6816161326916319</v>
      </c>
      <c r="AB729" s="47">
        <f t="shared" si="374"/>
        <v>43.61180952829617</v>
      </c>
      <c r="AC729" s="51"/>
      <c r="AD729" s="12">
        <f t="shared" si="361"/>
        <v>-3.3419971184071802</v>
      </c>
      <c r="AE729" s="44">
        <f t="shared" si="375"/>
        <v>-191.48233002961427</v>
      </c>
      <c r="AF729" s="43">
        <f t="shared" si="382"/>
        <v>4.9083014383705654</v>
      </c>
      <c r="AG729" s="45">
        <f t="shared" si="379"/>
        <v>43376</v>
      </c>
      <c r="AH729" s="42">
        <f t="shared" si="380"/>
        <v>286</v>
      </c>
      <c r="AI729" s="45">
        <f t="shared" si="381"/>
        <v>43376</v>
      </c>
      <c r="AJ729" s="30">
        <f t="shared" si="365"/>
        <v>-42.738969005545428</v>
      </c>
      <c r="AK729" s="30">
        <f t="shared" si="366"/>
        <v>-8.6816161326916319</v>
      </c>
      <c r="AL729" s="42"/>
      <c r="AM729" s="42"/>
    </row>
    <row r="730" spans="15:39" x14ac:dyDescent="0.25">
      <c r="O730" s="44">
        <f t="shared" si="376"/>
        <v>43.617644162318854</v>
      </c>
      <c r="P730" s="12">
        <f t="shared" si="377"/>
        <v>-6.0884065626569095</v>
      </c>
      <c r="Q730" s="44">
        <f t="shared" si="367"/>
        <v>-348.83999999999372</v>
      </c>
      <c r="R730" s="47">
        <f t="shared" si="368"/>
        <v>42.792857080867698</v>
      </c>
      <c r="S730" s="47">
        <f t="shared" si="369"/>
        <v>-8.9503231731841204</v>
      </c>
      <c r="T730" s="47">
        <f t="shared" si="370"/>
        <v>43.7188392120377</v>
      </c>
      <c r="U730" s="12">
        <f t="shared" si="378"/>
        <v>0.20618237012962687</v>
      </c>
      <c r="V730" s="51">
        <f t="shared" si="371"/>
        <v>0.20618237012962687</v>
      </c>
      <c r="W730" s="47">
        <f t="shared" si="362"/>
        <v>3.3477750237194202</v>
      </c>
      <c r="X730" s="51">
        <f t="shared" si="372"/>
        <v>3.3477750237194202</v>
      </c>
      <c r="Y730" s="51">
        <f t="shared" si="373"/>
        <v>3.3499999999999996</v>
      </c>
      <c r="Z730" s="47">
        <f t="shared" si="363"/>
        <v>-42.792857080867698</v>
      </c>
      <c r="AA730" s="47">
        <f t="shared" si="364"/>
        <v>-8.9503231731841204</v>
      </c>
      <c r="AB730" s="47">
        <f t="shared" si="374"/>
        <v>43.7188392120377</v>
      </c>
      <c r="AC730" s="51"/>
      <c r="AD730" s="12">
        <f t="shared" si="361"/>
        <v>-3.3477750237194202</v>
      </c>
      <c r="AE730" s="44">
        <f t="shared" si="375"/>
        <v>-191.81337961843184</v>
      </c>
      <c r="AF730" s="43">
        <f t="shared" si="382"/>
        <v>4.9140793436828059</v>
      </c>
      <c r="AG730" s="45">
        <f t="shared" si="379"/>
        <v>43376</v>
      </c>
      <c r="AH730" s="42">
        <f t="shared" si="380"/>
        <v>286</v>
      </c>
      <c r="AI730" s="45">
        <f t="shared" si="381"/>
        <v>43376</v>
      </c>
      <c r="AJ730" s="30">
        <f t="shared" si="365"/>
        <v>-42.792857080867698</v>
      </c>
      <c r="AK730" s="30">
        <f t="shared" si="366"/>
        <v>-8.9503231731841204</v>
      </c>
      <c r="AL730" s="42"/>
      <c r="AM730" s="42"/>
    </row>
    <row r="731" spans="15:39" x14ac:dyDescent="0.25">
      <c r="O731" s="44">
        <f t="shared" si="376"/>
        <v>43.617644162318854</v>
      </c>
      <c r="P731" s="12">
        <f t="shared" si="377"/>
        <v>-6.0946897479640887</v>
      </c>
      <c r="Q731" s="44">
        <f t="shared" si="367"/>
        <v>-349.19999999999368</v>
      </c>
      <c r="R731" s="47">
        <f t="shared" si="368"/>
        <v>42.845055767465524</v>
      </c>
      <c r="S731" s="47">
        <f t="shared" si="369"/>
        <v>-9.2193634961649575</v>
      </c>
      <c r="T731" s="47">
        <f t="shared" si="370"/>
        <v>43.825739776889677</v>
      </c>
      <c r="U731" s="12">
        <f t="shared" si="378"/>
        <v>0.21194740655882335</v>
      </c>
      <c r="V731" s="51">
        <f t="shared" si="371"/>
        <v>0.21194740655882335</v>
      </c>
      <c r="W731" s="47">
        <f t="shared" si="362"/>
        <v>3.3535400601486165</v>
      </c>
      <c r="X731" s="51">
        <f t="shared" si="372"/>
        <v>3.3535400601486165</v>
      </c>
      <c r="Y731" s="51">
        <f t="shared" si="373"/>
        <v>3.36</v>
      </c>
      <c r="Z731" s="47">
        <f t="shared" si="363"/>
        <v>-42.845055767465524</v>
      </c>
      <c r="AA731" s="47">
        <f t="shared" si="364"/>
        <v>-9.2193634961649593</v>
      </c>
      <c r="AB731" s="47">
        <f t="shared" si="374"/>
        <v>43.825739776889677</v>
      </c>
      <c r="AC731" s="51"/>
      <c r="AD731" s="12">
        <f t="shared" si="361"/>
        <v>-3.3535400601486165</v>
      </c>
      <c r="AE731" s="44">
        <f t="shared" si="375"/>
        <v>-192.14369187456398</v>
      </c>
      <c r="AF731" s="43">
        <f t="shared" si="382"/>
        <v>4.9198443801120018</v>
      </c>
      <c r="AG731" s="45">
        <f t="shared" si="379"/>
        <v>43376</v>
      </c>
      <c r="AH731" s="42">
        <f t="shared" si="380"/>
        <v>286</v>
      </c>
      <c r="AI731" s="45">
        <f t="shared" si="381"/>
        <v>43376</v>
      </c>
      <c r="AJ731" s="30">
        <f t="shared" si="365"/>
        <v>-42.845055767465524</v>
      </c>
      <c r="AK731" s="30">
        <f t="shared" si="366"/>
        <v>-9.2193634961649593</v>
      </c>
      <c r="AL731" s="42"/>
      <c r="AM731" s="42"/>
    </row>
    <row r="732" spans="15:39" x14ac:dyDescent="0.25">
      <c r="O732" s="44">
        <f t="shared" si="376"/>
        <v>43.617644162318854</v>
      </c>
      <c r="P732" s="12">
        <f t="shared" si="377"/>
        <v>-6.1009729332712679</v>
      </c>
      <c r="Q732" s="44">
        <f t="shared" si="367"/>
        <v>-349.55999999999369</v>
      </c>
      <c r="R732" s="47">
        <f t="shared" si="368"/>
        <v>42.895563004624137</v>
      </c>
      <c r="S732" s="47">
        <f t="shared" si="369"/>
        <v>-9.4887264803828621</v>
      </c>
      <c r="T732" s="47">
        <f t="shared" si="370"/>
        <v>43.932507960543269</v>
      </c>
      <c r="U732" s="12">
        <f t="shared" si="378"/>
        <v>0.21769968366124906</v>
      </c>
      <c r="V732" s="51">
        <f t="shared" si="371"/>
        <v>0.21769968366124906</v>
      </c>
      <c r="W732" s="47">
        <f t="shared" si="362"/>
        <v>3.3592923372510421</v>
      </c>
      <c r="X732" s="51">
        <f t="shared" si="372"/>
        <v>3.3592923372510421</v>
      </c>
      <c r="Y732" s="51">
        <f t="shared" si="373"/>
        <v>3.36</v>
      </c>
      <c r="Z732" s="47">
        <f t="shared" si="363"/>
        <v>-42.89556300462413</v>
      </c>
      <c r="AA732" s="47">
        <f t="shared" si="364"/>
        <v>-9.4887264803828621</v>
      </c>
      <c r="AB732" s="47">
        <f t="shared" si="374"/>
        <v>43.932507960543262</v>
      </c>
      <c r="AC732" s="51"/>
      <c r="AD732" s="12">
        <f t="shared" si="361"/>
        <v>-3.3592923372510421</v>
      </c>
      <c r="AE732" s="44">
        <f t="shared" si="375"/>
        <v>-192.47327307512268</v>
      </c>
      <c r="AF732" s="43">
        <f t="shared" si="382"/>
        <v>4.9255966572144274</v>
      </c>
      <c r="AG732" s="45">
        <f t="shared" si="379"/>
        <v>43377</v>
      </c>
      <c r="AH732" s="42">
        <f t="shared" si="380"/>
        <v>287</v>
      </c>
      <c r="AI732" s="45">
        <f t="shared" si="381"/>
        <v>43377</v>
      </c>
      <c r="AJ732" s="30">
        <f t="shared" si="365"/>
        <v>-42.89556300462413</v>
      </c>
      <c r="AK732" s="30">
        <f t="shared" si="366"/>
        <v>-9.4887264803828621</v>
      </c>
      <c r="AL732" s="42"/>
      <c r="AM732" s="42"/>
    </row>
    <row r="733" spans="15:39" x14ac:dyDescent="0.25">
      <c r="O733" s="44">
        <f t="shared" si="376"/>
        <v>43.617644162318854</v>
      </c>
      <c r="P733" s="12">
        <f t="shared" si="377"/>
        <v>-6.1072561185784471</v>
      </c>
      <c r="Q733" s="44">
        <f t="shared" si="367"/>
        <v>-349.91999999999365</v>
      </c>
      <c r="R733" s="47">
        <f t="shared" si="368"/>
        <v>42.944376798404292</v>
      </c>
      <c r="S733" s="47">
        <f t="shared" si="369"/>
        <v>-9.7584014918484385</v>
      </c>
      <c r="T733" s="47">
        <f t="shared" si="370"/>
        <v>44.039140526121017</v>
      </c>
      <c r="U733" s="12">
        <f t="shared" si="378"/>
        <v>0.22343931012455531</v>
      </c>
      <c r="V733" s="51">
        <f t="shared" si="371"/>
        <v>0.22343931012455531</v>
      </c>
      <c r="W733" s="47">
        <f t="shared" si="362"/>
        <v>3.3650319637143484</v>
      </c>
      <c r="X733" s="51">
        <f t="shared" si="372"/>
        <v>3.3650319637143484</v>
      </c>
      <c r="Y733" s="51">
        <f t="shared" si="373"/>
        <v>3.3699999999999997</v>
      </c>
      <c r="Z733" s="47">
        <f t="shared" si="363"/>
        <v>-42.944376798404292</v>
      </c>
      <c r="AA733" s="47">
        <f t="shared" si="364"/>
        <v>-9.7584014918484385</v>
      </c>
      <c r="AB733" s="47">
        <f t="shared" si="374"/>
        <v>44.039140526121017</v>
      </c>
      <c r="AC733" s="51"/>
      <c r="AD733" s="12">
        <f t="shared" si="361"/>
        <v>-3.3650319637143484</v>
      </c>
      <c r="AE733" s="44">
        <f t="shared" si="375"/>
        <v>-192.80212944745176</v>
      </c>
      <c r="AF733" s="43">
        <f t="shared" si="382"/>
        <v>4.9313362836777337</v>
      </c>
      <c r="AG733" s="45">
        <f t="shared" si="379"/>
        <v>43377</v>
      </c>
      <c r="AH733" s="42">
        <f t="shared" si="380"/>
        <v>287</v>
      </c>
      <c r="AI733" s="45">
        <f t="shared" si="381"/>
        <v>43377</v>
      </c>
      <c r="AJ733" s="30">
        <f t="shared" si="365"/>
        <v>-42.944376798404292</v>
      </c>
      <c r="AK733" s="30">
        <f t="shared" si="366"/>
        <v>-9.7584014918484385</v>
      </c>
      <c r="AL733" s="42"/>
      <c r="AM733" s="42"/>
    </row>
    <row r="734" spans="15:39" x14ac:dyDescent="0.25">
      <c r="O734" s="44">
        <f t="shared" si="376"/>
        <v>43.617644162318854</v>
      </c>
      <c r="P734" s="12">
        <f t="shared" si="377"/>
        <v>-6.1135393038856263</v>
      </c>
      <c r="Q734" s="44">
        <f t="shared" si="367"/>
        <v>-350.27999999999361</v>
      </c>
      <c r="R734" s="47">
        <f t="shared" si="368"/>
        <v>42.991495221721003</v>
      </c>
      <c r="S734" s="47">
        <f t="shared" si="369"/>
        <v>-10.028377884253995</v>
      </c>
      <c r="T734" s="47">
        <f t="shared" si="370"/>
        <v>44.145634261936415</v>
      </c>
      <c r="U734" s="12">
        <f t="shared" si="378"/>
        <v>0.22916639377172995</v>
      </c>
      <c r="V734" s="51">
        <f t="shared" si="371"/>
        <v>0.22916639377172995</v>
      </c>
      <c r="W734" s="47">
        <f t="shared" si="362"/>
        <v>3.3707590473615232</v>
      </c>
      <c r="X734" s="51">
        <f t="shared" si="372"/>
        <v>3.3707590473615232</v>
      </c>
      <c r="Y734" s="51">
        <f t="shared" si="373"/>
        <v>3.38</v>
      </c>
      <c r="Z734" s="47">
        <f t="shared" si="363"/>
        <v>-42.991495221721003</v>
      </c>
      <c r="AA734" s="47">
        <f t="shared" si="364"/>
        <v>-10.028377884253995</v>
      </c>
      <c r="AB734" s="47">
        <f t="shared" si="374"/>
        <v>44.145634261936415</v>
      </c>
      <c r="AC734" s="51"/>
      <c r="AD734" s="12">
        <f t="shared" si="361"/>
        <v>-3.3707590473615232</v>
      </c>
      <c r="AE734" s="44">
        <f t="shared" si="375"/>
        <v>-193.13026716935323</v>
      </c>
      <c r="AF734" s="43">
        <f t="shared" si="382"/>
        <v>4.9370633673249085</v>
      </c>
      <c r="AG734" s="45">
        <f t="shared" si="379"/>
        <v>43377</v>
      </c>
      <c r="AH734" s="42">
        <f t="shared" si="380"/>
        <v>287</v>
      </c>
      <c r="AI734" s="45">
        <f t="shared" si="381"/>
        <v>43377</v>
      </c>
      <c r="AJ734" s="30">
        <f t="shared" si="365"/>
        <v>-42.991495221721003</v>
      </c>
      <c r="AK734" s="30">
        <f t="shared" si="366"/>
        <v>-10.028377884253995</v>
      </c>
      <c r="AL734" s="42"/>
      <c r="AM734" s="42"/>
    </row>
    <row r="735" spans="15:39" x14ac:dyDescent="0.25">
      <c r="O735" s="44">
        <f t="shared" si="376"/>
        <v>43.617644162318854</v>
      </c>
      <c r="P735" s="12">
        <f t="shared" si="377"/>
        <v>-6.1198224891928055</v>
      </c>
      <c r="Q735" s="44">
        <f t="shared" si="367"/>
        <v>-350.63999999999362</v>
      </c>
      <c r="R735" s="47">
        <f t="shared" si="368"/>
        <v>43.036916414419593</v>
      </c>
      <c r="S735" s="47">
        <f t="shared" si="369"/>
        <v>-10.298644999393831</v>
      </c>
      <c r="T735" s="47">
        <f t="shared" si="370"/>
        <v>44.251985981256006</v>
      </c>
      <c r="U735" s="12">
        <f t="shared" si="378"/>
        <v>0.23488104156518017</v>
      </c>
      <c r="V735" s="51">
        <f t="shared" si="371"/>
        <v>0.23488104156518017</v>
      </c>
      <c r="W735" s="47">
        <f t="shared" si="362"/>
        <v>3.3764736951549734</v>
      </c>
      <c r="X735" s="51">
        <f t="shared" si="372"/>
        <v>3.3764736951549734</v>
      </c>
      <c r="Y735" s="51">
        <f t="shared" si="373"/>
        <v>3.38</v>
      </c>
      <c r="Z735" s="47">
        <f t="shared" si="363"/>
        <v>-43.036916414419586</v>
      </c>
      <c r="AA735" s="47">
        <f t="shared" si="364"/>
        <v>-10.298644999393831</v>
      </c>
      <c r="AB735" s="47">
        <f t="shared" si="374"/>
        <v>44.251985981256006</v>
      </c>
      <c r="AC735" s="51"/>
      <c r="AD735" s="12">
        <f t="shared" si="361"/>
        <v>-3.3764736951549734</v>
      </c>
      <c r="AE735" s="44">
        <f t="shared" si="375"/>
        <v>-193.45769236932168</v>
      </c>
      <c r="AF735" s="43">
        <f t="shared" si="382"/>
        <v>4.9427780151183587</v>
      </c>
      <c r="AG735" s="45">
        <f t="shared" si="379"/>
        <v>43378</v>
      </c>
      <c r="AH735" s="42">
        <f t="shared" si="380"/>
        <v>288</v>
      </c>
      <c r="AI735" s="45">
        <f t="shared" si="381"/>
        <v>43378</v>
      </c>
      <c r="AJ735" s="30">
        <f t="shared" si="365"/>
        <v>-43.036916414419586</v>
      </c>
      <c r="AK735" s="30">
        <f t="shared" si="366"/>
        <v>-10.298644999393831</v>
      </c>
      <c r="AL735" s="42"/>
      <c r="AM735" s="42"/>
    </row>
    <row r="736" spans="15:39" x14ac:dyDescent="0.25">
      <c r="O736" s="44">
        <f t="shared" si="376"/>
        <v>43.617644162318854</v>
      </c>
      <c r="P736" s="12">
        <f t="shared" si="377"/>
        <v>-6.1261056744999847</v>
      </c>
      <c r="Q736" s="44">
        <f t="shared" si="367"/>
        <v>-350.99999999999358</v>
      </c>
      <c r="R736" s="47">
        <f t="shared" si="368"/>
        <v>43.080638583349142</v>
      </c>
      <c r="S736" s="47">
        <f t="shared" si="369"/>
        <v>-10.569192167585012</v>
      </c>
      <c r="T736" s="47">
        <f t="shared" si="370"/>
        <v>44.358192522063959</v>
      </c>
      <c r="U736" s="12">
        <f t="shared" si="378"/>
        <v>0.2405833596109338</v>
      </c>
      <c r="V736" s="51">
        <f t="shared" si="371"/>
        <v>0.2405833596109338</v>
      </c>
      <c r="W736" s="47">
        <f t="shared" si="362"/>
        <v>3.382176013200727</v>
      </c>
      <c r="X736" s="51">
        <f t="shared" si="372"/>
        <v>3.382176013200727</v>
      </c>
      <c r="Y736" s="51">
        <f t="shared" si="373"/>
        <v>3.3899999999999997</v>
      </c>
      <c r="Z736" s="47">
        <f t="shared" si="363"/>
        <v>-43.080638583349142</v>
      </c>
      <c r="AA736" s="47">
        <f t="shared" si="364"/>
        <v>-10.569192167585012</v>
      </c>
      <c r="AB736" s="47">
        <f t="shared" si="374"/>
        <v>44.358192522063959</v>
      </c>
      <c r="AC736" s="51"/>
      <c r="AD736" s="12">
        <f t="shared" si="361"/>
        <v>-3.382176013200727</v>
      </c>
      <c r="AE736" s="44">
        <f t="shared" si="375"/>
        <v>-193.78441112678468</v>
      </c>
      <c r="AF736" s="43">
        <f t="shared" si="382"/>
        <v>4.9484803331641123</v>
      </c>
      <c r="AG736" s="45">
        <f t="shared" si="379"/>
        <v>43378</v>
      </c>
      <c r="AH736" s="42">
        <f t="shared" si="380"/>
        <v>288</v>
      </c>
      <c r="AI736" s="45">
        <f t="shared" si="381"/>
        <v>43378</v>
      </c>
      <c r="AJ736" s="30">
        <f t="shared" si="365"/>
        <v>-43.080638583349142</v>
      </c>
      <c r="AK736" s="30">
        <f t="shared" si="366"/>
        <v>-10.569192167585012</v>
      </c>
      <c r="AL736" s="42"/>
      <c r="AM736" s="42"/>
    </row>
    <row r="737" spans="15:39" x14ac:dyDescent="0.25">
      <c r="O737" s="44">
        <f t="shared" si="376"/>
        <v>43.617644162318854</v>
      </c>
      <c r="P737" s="12">
        <f t="shared" si="377"/>
        <v>-6.1323888598071639</v>
      </c>
      <c r="Q737" s="44">
        <f t="shared" si="367"/>
        <v>-351.35999999999359</v>
      </c>
      <c r="R737" s="47">
        <f t="shared" si="368"/>
        <v>43.122660002433285</v>
      </c>
      <c r="S737" s="47">
        <f t="shared" si="369"/>
        <v>-10.84000870808859</v>
      </c>
      <c r="T737" s="47">
        <f t="shared" si="370"/>
        <v>44.464250746829144</v>
      </c>
      <c r="U737" s="12">
        <f t="shared" si="378"/>
        <v>0.24627345316295318</v>
      </c>
      <c r="V737" s="51">
        <f t="shared" si="371"/>
        <v>0.24627345316295318</v>
      </c>
      <c r="W737" s="47">
        <f t="shared" si="362"/>
        <v>3.3878661067527465</v>
      </c>
      <c r="X737" s="51">
        <f t="shared" si="372"/>
        <v>3.3878661067527465</v>
      </c>
      <c r="Y737" s="51">
        <f t="shared" si="373"/>
        <v>3.3899999999999997</v>
      </c>
      <c r="Z737" s="47">
        <f t="shared" si="363"/>
        <v>-43.122660002433292</v>
      </c>
      <c r="AA737" s="47">
        <f t="shared" si="364"/>
        <v>-10.84000870808859</v>
      </c>
      <c r="AB737" s="47">
        <f t="shared" si="374"/>
        <v>44.464250746829151</v>
      </c>
      <c r="AC737" s="51"/>
      <c r="AD737" s="12">
        <f t="shared" si="361"/>
        <v>-3.3878661067527465</v>
      </c>
      <c r="AE737" s="44">
        <f t="shared" si="375"/>
        <v>-194.11042947234998</v>
      </c>
      <c r="AF737" s="43">
        <f t="shared" si="382"/>
        <v>4.9541704267161322</v>
      </c>
      <c r="AG737" s="45">
        <f t="shared" si="379"/>
        <v>43378</v>
      </c>
      <c r="AH737" s="42">
        <f t="shared" si="380"/>
        <v>288</v>
      </c>
      <c r="AI737" s="45">
        <f t="shared" si="381"/>
        <v>43378</v>
      </c>
      <c r="AJ737" s="30">
        <f t="shared" si="365"/>
        <v>-43.122660002433292</v>
      </c>
      <c r="AK737" s="30">
        <f t="shared" si="366"/>
        <v>-10.84000870808859</v>
      </c>
      <c r="AL737" s="42"/>
      <c r="AM737" s="42"/>
    </row>
    <row r="738" spans="15:39" x14ac:dyDescent="0.25">
      <c r="O738" s="44">
        <f t="shared" si="376"/>
        <v>43.617644162318854</v>
      </c>
      <c r="P738" s="12">
        <f t="shared" si="377"/>
        <v>-6.1386720451143431</v>
      </c>
      <c r="Q738" s="44">
        <f t="shared" si="367"/>
        <v>-351.71999999999355</v>
      </c>
      <c r="R738" s="47">
        <f t="shared" si="368"/>
        <v>43.162979012738361</v>
      </c>
      <c r="S738" s="47">
        <f t="shared" si="369"/>
        <v>-11.111083929531258</v>
      </c>
      <c r="T738" s="47">
        <f t="shared" si="370"/>
        <v>44.570157542274629</v>
      </c>
      <c r="U738" s="12">
        <f t="shared" si="378"/>
        <v>0.25195142662755543</v>
      </c>
      <c r="V738" s="51">
        <f t="shared" si="371"/>
        <v>0.25195142662755543</v>
      </c>
      <c r="W738" s="47">
        <f t="shared" si="362"/>
        <v>3.3935440802173487</v>
      </c>
      <c r="X738" s="51">
        <f t="shared" si="372"/>
        <v>3.3935440802173487</v>
      </c>
      <c r="Y738" s="51">
        <f t="shared" si="373"/>
        <v>3.4</v>
      </c>
      <c r="Z738" s="47">
        <f t="shared" si="363"/>
        <v>-43.162979012738361</v>
      </c>
      <c r="AA738" s="47">
        <f t="shared" si="364"/>
        <v>-11.111083929531258</v>
      </c>
      <c r="AB738" s="47">
        <f t="shared" si="374"/>
        <v>44.570157542274629</v>
      </c>
      <c r="AC738" s="51"/>
      <c r="AD738" s="12">
        <f t="shared" si="361"/>
        <v>-3.3935440802173487</v>
      </c>
      <c r="AE738" s="44">
        <f t="shared" si="375"/>
        <v>-194.43575338805894</v>
      </c>
      <c r="AF738" s="43">
        <f t="shared" si="382"/>
        <v>4.9598484001807339</v>
      </c>
      <c r="AG738" s="45">
        <f t="shared" si="379"/>
        <v>43379</v>
      </c>
      <c r="AH738" s="42">
        <f t="shared" si="380"/>
        <v>289</v>
      </c>
      <c r="AI738" s="45">
        <f t="shared" si="381"/>
        <v>43379</v>
      </c>
      <c r="AJ738" s="30">
        <f t="shared" si="365"/>
        <v>-43.162979012738361</v>
      </c>
      <c r="AK738" s="30">
        <f t="shared" si="366"/>
        <v>-11.111083929531258</v>
      </c>
      <c r="AL738" s="42"/>
      <c r="AM738" s="42"/>
    </row>
    <row r="739" spans="15:39" x14ac:dyDescent="0.25">
      <c r="O739" s="44">
        <f t="shared" si="376"/>
        <v>43.617644162318854</v>
      </c>
      <c r="P739" s="12">
        <f t="shared" si="377"/>
        <v>-6.1449552304215223</v>
      </c>
      <c r="Q739" s="44">
        <f t="shared" si="367"/>
        <v>-352.0799999999935</v>
      </c>
      <c r="R739" s="47">
        <f t="shared" si="368"/>
        <v>43.20159402253887</v>
      </c>
      <c r="S739" s="47">
        <f t="shared" si="369"/>
        <v>-11.382407130327426</v>
      </c>
      <c r="T739" s="47">
        <f t="shared" si="370"/>
        <v>44.67590981914968</v>
      </c>
      <c r="U739" s="12">
        <f t="shared" si="378"/>
        <v>0.25761738356793373</v>
      </c>
      <c r="V739" s="51">
        <f t="shared" si="371"/>
        <v>0.25761738356793373</v>
      </c>
      <c r="W739" s="47">
        <f t="shared" si="362"/>
        <v>3.3992100371577267</v>
      </c>
      <c r="X739" s="51">
        <f t="shared" si="372"/>
        <v>3.3992100371577267</v>
      </c>
      <c r="Y739" s="51">
        <f t="shared" si="373"/>
        <v>3.4</v>
      </c>
      <c r="Z739" s="47">
        <f t="shared" si="363"/>
        <v>-43.20159402253887</v>
      </c>
      <c r="AA739" s="47">
        <f t="shared" si="364"/>
        <v>-11.382407130327428</v>
      </c>
      <c r="AB739" s="47">
        <f t="shared" si="374"/>
        <v>44.67590981914968</v>
      </c>
      <c r="AC739" s="51"/>
      <c r="AD739" s="12">
        <f t="shared" si="361"/>
        <v>-3.3992100371577267</v>
      </c>
      <c r="AE739" s="44">
        <f t="shared" si="375"/>
        <v>-194.76038880764548</v>
      </c>
      <c r="AF739" s="43">
        <f t="shared" si="382"/>
        <v>4.965514357121112</v>
      </c>
      <c r="AG739" s="45">
        <f t="shared" si="379"/>
        <v>43379</v>
      </c>
      <c r="AH739" s="42">
        <f t="shared" si="380"/>
        <v>289</v>
      </c>
      <c r="AI739" s="45">
        <f t="shared" si="381"/>
        <v>43379</v>
      </c>
      <c r="AJ739" s="30">
        <f t="shared" si="365"/>
        <v>-43.20159402253887</v>
      </c>
      <c r="AK739" s="30">
        <f t="shared" si="366"/>
        <v>-11.382407130327428</v>
      </c>
      <c r="AL739" s="42"/>
      <c r="AM739" s="42"/>
    </row>
    <row r="740" spans="15:39" x14ac:dyDescent="0.25">
      <c r="O740" s="44">
        <f t="shared" si="376"/>
        <v>43.617644162318854</v>
      </c>
      <c r="P740" s="12">
        <f t="shared" si="377"/>
        <v>-6.1512384157287014</v>
      </c>
      <c r="Q740" s="44">
        <f t="shared" si="367"/>
        <v>-352.43999999999352</v>
      </c>
      <c r="R740" s="47">
        <f t="shared" si="368"/>
        <v>43.238503507380344</v>
      </c>
      <c r="S740" s="47">
        <f t="shared" si="369"/>
        <v>-11.653967599101708</v>
      </c>
      <c r="T740" s="47">
        <f t="shared" si="370"/>
        <v>44.781504512004226</v>
      </c>
      <c r="U740" s="12">
        <f t="shared" si="378"/>
        <v>0.26327142670877407</v>
      </c>
      <c r="V740" s="51">
        <f t="shared" si="371"/>
        <v>0.26327142670877407</v>
      </c>
      <c r="W740" s="47">
        <f t="shared" si="362"/>
        <v>3.4048640802985672</v>
      </c>
      <c r="X740" s="51">
        <f t="shared" si="372"/>
        <v>3.4048640802985672</v>
      </c>
      <c r="Y740" s="51">
        <f t="shared" si="373"/>
        <v>3.4099999999999997</v>
      </c>
      <c r="Z740" s="47">
        <f t="shared" si="363"/>
        <v>-43.238503507380344</v>
      </c>
      <c r="AA740" s="47">
        <f t="shared" si="364"/>
        <v>-11.653967599101707</v>
      </c>
      <c r="AB740" s="47">
        <f t="shared" si="374"/>
        <v>44.781504512004226</v>
      </c>
      <c r="AC740" s="51"/>
      <c r="AD740" s="12">
        <f t="shared" si="361"/>
        <v>-3.4048640802985672</v>
      </c>
      <c r="AE740" s="44">
        <f t="shared" si="375"/>
        <v>-195.08434161680054</v>
      </c>
      <c r="AF740" s="43">
        <f t="shared" si="382"/>
        <v>4.9711684002619521</v>
      </c>
      <c r="AG740" s="45">
        <f t="shared" si="379"/>
        <v>43379</v>
      </c>
      <c r="AH740" s="42">
        <f t="shared" si="380"/>
        <v>289</v>
      </c>
      <c r="AI740" s="45">
        <f t="shared" si="381"/>
        <v>43379</v>
      </c>
      <c r="AJ740" s="30">
        <f t="shared" si="365"/>
        <v>-43.238503507380344</v>
      </c>
      <c r="AK740" s="30">
        <f t="shared" si="366"/>
        <v>-11.653967599101707</v>
      </c>
      <c r="AL740" s="42"/>
      <c r="AM740" s="42"/>
    </row>
    <row r="741" spans="15:39" x14ac:dyDescent="0.25">
      <c r="O741" s="44">
        <f t="shared" si="376"/>
        <v>43.617644162318854</v>
      </c>
      <c r="P741" s="12">
        <f t="shared" si="377"/>
        <v>-6.1575216010358806</v>
      </c>
      <c r="Q741" s="44">
        <f t="shared" si="367"/>
        <v>-352.79999999999347</v>
      </c>
      <c r="R741" s="47">
        <f t="shared" si="368"/>
        <v>43.273706010139527</v>
      </c>
      <c r="S741" s="47">
        <f t="shared" si="369"/>
        <v>-11.925754615111785</v>
      </c>
      <c r="T741" s="47">
        <f t="shared" si="370"/>
        <v>44.886938578965776</v>
      </c>
      <c r="U741" s="12">
        <f t="shared" si="378"/>
        <v>0.26891365794096206</v>
      </c>
      <c r="V741" s="51">
        <f t="shared" si="371"/>
        <v>0.26891365794096206</v>
      </c>
      <c r="W741" s="47">
        <f t="shared" si="362"/>
        <v>3.4105063115307552</v>
      </c>
      <c r="X741" s="51">
        <f t="shared" si="372"/>
        <v>3.4105063115307552</v>
      </c>
      <c r="Y741" s="51">
        <f t="shared" si="373"/>
        <v>3.42</v>
      </c>
      <c r="Z741" s="47">
        <f t="shared" si="363"/>
        <v>-43.273706010139527</v>
      </c>
      <c r="AA741" s="47">
        <f t="shared" si="364"/>
        <v>-11.925754615111785</v>
      </c>
      <c r="AB741" s="47">
        <f t="shared" si="374"/>
        <v>44.886938578965776</v>
      </c>
      <c r="AC741" s="51"/>
      <c r="AD741" s="12">
        <f t="shared" si="361"/>
        <v>-3.4105063115307552</v>
      </c>
      <c r="AE741" s="44">
        <f t="shared" si="375"/>
        <v>-195.40761765344183</v>
      </c>
      <c r="AF741" s="43">
        <f t="shared" si="382"/>
        <v>4.9768106314941409</v>
      </c>
      <c r="AG741" s="45">
        <f t="shared" si="379"/>
        <v>43380</v>
      </c>
      <c r="AH741" s="42">
        <f t="shared" si="380"/>
        <v>290</v>
      </c>
      <c r="AI741" s="45">
        <f t="shared" si="381"/>
        <v>43380</v>
      </c>
      <c r="AJ741" s="30">
        <f t="shared" si="365"/>
        <v>-43.273706010139527</v>
      </c>
      <c r="AK741" s="30">
        <f t="shared" si="366"/>
        <v>-11.925754615111785</v>
      </c>
      <c r="AL741" s="42"/>
      <c r="AM741" s="42"/>
    </row>
    <row r="742" spans="15:39" x14ac:dyDescent="0.25">
      <c r="O742" s="44">
        <f t="shared" si="376"/>
        <v>43.617644162318854</v>
      </c>
      <c r="P742" s="12">
        <f t="shared" si="377"/>
        <v>-6.1638047863430598</v>
      </c>
      <c r="Q742" s="44">
        <f t="shared" si="367"/>
        <v>-353.15999999999343</v>
      </c>
      <c r="R742" s="47">
        <f t="shared" si="368"/>
        <v>43.307200141081879</v>
      </c>
      <c r="S742" s="47">
        <f t="shared" si="369"/>
        <v>-12.197757448671634</v>
      </c>
      <c r="T742" s="47">
        <f t="shared" si="370"/>
        <v>44.992209001518766</v>
      </c>
      <c r="U742" s="12">
        <f t="shared" si="378"/>
        <v>0.27454417832637412</v>
      </c>
      <c r="V742" s="51">
        <f t="shared" si="371"/>
        <v>0.27454417832637412</v>
      </c>
      <c r="W742" s="47">
        <f t="shared" si="362"/>
        <v>3.4161368319161673</v>
      </c>
      <c r="X742" s="51">
        <f t="shared" si="372"/>
        <v>3.4161368319161673</v>
      </c>
      <c r="Y742" s="51">
        <f t="shared" si="373"/>
        <v>3.42</v>
      </c>
      <c r="Z742" s="47">
        <f t="shared" si="363"/>
        <v>-43.307200141081879</v>
      </c>
      <c r="AA742" s="47">
        <f t="shared" si="364"/>
        <v>-12.197757448671632</v>
      </c>
      <c r="AB742" s="47">
        <f t="shared" si="374"/>
        <v>44.992209001518766</v>
      </c>
      <c r="AC742" s="51"/>
      <c r="AD742" s="12">
        <f t="shared" si="361"/>
        <v>-3.4161368319161673</v>
      </c>
      <c r="AE742" s="44">
        <f t="shared" si="375"/>
        <v>-195.7302227079883</v>
      </c>
      <c r="AF742" s="43">
        <f t="shared" si="382"/>
        <v>4.9824411518795522</v>
      </c>
      <c r="AG742" s="45">
        <f t="shared" si="379"/>
        <v>43380</v>
      </c>
      <c r="AH742" s="42">
        <f t="shared" si="380"/>
        <v>290</v>
      </c>
      <c r="AI742" s="45">
        <f t="shared" si="381"/>
        <v>43380</v>
      </c>
      <c r="AJ742" s="30">
        <f t="shared" si="365"/>
        <v>-43.307200141081879</v>
      </c>
      <c r="AK742" s="30">
        <f t="shared" si="366"/>
        <v>-12.197757448671632</v>
      </c>
      <c r="AL742" s="42"/>
      <c r="AM742" s="42"/>
    </row>
    <row r="743" spans="15:39" x14ac:dyDescent="0.25">
      <c r="O743" s="44">
        <f t="shared" si="376"/>
        <v>43.617644162318854</v>
      </c>
      <c r="P743" s="12">
        <f t="shared" si="377"/>
        <v>-6.170087971650239</v>
      </c>
      <c r="Q743" s="44">
        <f t="shared" si="367"/>
        <v>-353.51999999999344</v>
      </c>
      <c r="R743" s="47">
        <f t="shared" si="368"/>
        <v>43.338984577916463</v>
      </c>
      <c r="S743" s="47">
        <f t="shared" si="369"/>
        <v>-12.469965361575134</v>
      </c>
      <c r="T743" s="47">
        <f t="shared" si="370"/>
        <v>45.09731278428643</v>
      </c>
      <c r="U743" s="12">
        <f t="shared" si="378"/>
        <v>0.2801630881027497</v>
      </c>
      <c r="V743" s="51">
        <f t="shared" si="371"/>
        <v>0.2801630881027497</v>
      </c>
      <c r="W743" s="47">
        <f t="shared" si="362"/>
        <v>3.421755741692543</v>
      </c>
      <c r="X743" s="51">
        <f t="shared" si="372"/>
        <v>3.421755741692543</v>
      </c>
      <c r="Y743" s="51">
        <f t="shared" si="373"/>
        <v>3.4299999999999997</v>
      </c>
      <c r="Z743" s="47">
        <f t="shared" si="363"/>
        <v>-43.338984577916463</v>
      </c>
      <c r="AA743" s="47">
        <f t="shared" si="364"/>
        <v>-12.469965361575133</v>
      </c>
      <c r="AB743" s="47">
        <f t="shared" si="374"/>
        <v>45.09731278428643</v>
      </c>
      <c r="AC743" s="51"/>
      <c r="AD743" s="12">
        <f t="shared" si="361"/>
        <v>-3.421755741692543</v>
      </c>
      <c r="AE743" s="44">
        <f t="shared" si="375"/>
        <v>-196.05216252363942</v>
      </c>
      <c r="AF743" s="43">
        <f t="shared" si="382"/>
        <v>4.9880600616559283</v>
      </c>
      <c r="AG743" s="45">
        <f t="shared" si="379"/>
        <v>43380</v>
      </c>
      <c r="AH743" s="42">
        <f t="shared" si="380"/>
        <v>290</v>
      </c>
      <c r="AI743" s="45">
        <f t="shared" si="381"/>
        <v>43380</v>
      </c>
      <c r="AJ743" s="30">
        <f t="shared" si="365"/>
        <v>-43.338984577916463</v>
      </c>
      <c r="AK743" s="30">
        <f t="shared" si="366"/>
        <v>-12.469965361575133</v>
      </c>
      <c r="AL743" s="42"/>
      <c r="AM743" s="42"/>
    </row>
    <row r="744" spans="15:39" x14ac:dyDescent="0.25">
      <c r="O744" s="44">
        <f t="shared" si="376"/>
        <v>43.617644162318854</v>
      </c>
      <c r="P744" s="12">
        <f t="shared" si="377"/>
        <v>-6.1763711569574182</v>
      </c>
      <c r="Q744" s="44">
        <f t="shared" si="367"/>
        <v>-353.8799999999934</v>
      </c>
      <c r="R744" s="47">
        <f t="shared" si="368"/>
        <v>43.369058065848144</v>
      </c>
      <c r="S744" s="47">
        <f t="shared" si="369"/>
        <v>-12.742367607519977</v>
      </c>
      <c r="T744" s="47">
        <f t="shared" si="370"/>
        <v>45.202246954815003</v>
      </c>
      <c r="U744" s="12">
        <f t="shared" si="378"/>
        <v>0.28577048668863753</v>
      </c>
      <c r="V744" s="51">
        <f t="shared" si="371"/>
        <v>0.28577048668863753</v>
      </c>
      <c r="W744" s="47">
        <f t="shared" si="362"/>
        <v>3.4273631402784308</v>
      </c>
      <c r="X744" s="51">
        <f t="shared" si="372"/>
        <v>3.4273631402784308</v>
      </c>
      <c r="Y744" s="51">
        <f t="shared" si="373"/>
        <v>3.4299999999999997</v>
      </c>
      <c r="Z744" s="47">
        <f t="shared" si="363"/>
        <v>-43.369058065848144</v>
      </c>
      <c r="AA744" s="47">
        <f t="shared" si="364"/>
        <v>-12.742367607519979</v>
      </c>
      <c r="AB744" s="47">
        <f t="shared" si="374"/>
        <v>45.202246954815003</v>
      </c>
      <c r="AC744" s="51"/>
      <c r="AD744" s="12">
        <f t="shared" si="361"/>
        <v>-3.4273631402784308</v>
      </c>
      <c r="AE744" s="44">
        <f t="shared" si="375"/>
        <v>-196.37344279665842</v>
      </c>
      <c r="AF744" s="43">
        <f t="shared" si="382"/>
        <v>4.9936674602418165</v>
      </c>
      <c r="AG744" s="45">
        <f t="shared" si="379"/>
        <v>43381</v>
      </c>
      <c r="AH744" s="42">
        <f t="shared" si="380"/>
        <v>291</v>
      </c>
      <c r="AI744" s="45">
        <f t="shared" si="381"/>
        <v>43381</v>
      </c>
      <c r="AJ744" s="30">
        <f t="shared" si="365"/>
        <v>-43.369058065848144</v>
      </c>
      <c r="AK744" s="30">
        <f t="shared" si="366"/>
        <v>-12.742367607519979</v>
      </c>
      <c r="AL744" s="42"/>
      <c r="AM744" s="42"/>
    </row>
    <row r="745" spans="15:39" x14ac:dyDescent="0.25">
      <c r="O745" s="44">
        <f t="shared" si="376"/>
        <v>43.617644162318854</v>
      </c>
      <c r="P745" s="12">
        <f t="shared" si="377"/>
        <v>-6.1826543422645974</v>
      </c>
      <c r="Q745" s="44">
        <f t="shared" si="367"/>
        <v>-354.23999999999342</v>
      </c>
      <c r="R745" s="47">
        <f t="shared" si="368"/>
        <v>43.397419417627106</v>
      </c>
      <c r="S745" s="47">
        <f t="shared" si="369"/>
        <v>-13.014953432531922</v>
      </c>
      <c r="T745" s="47">
        <f t="shared" si="370"/>
        <v>45.307008563360398</v>
      </c>
      <c r="U745" s="12">
        <f t="shared" si="378"/>
        <v>0.29136647268841309</v>
      </c>
      <c r="V745" s="51">
        <f t="shared" si="371"/>
        <v>0.29136647268841309</v>
      </c>
      <c r="W745" s="47">
        <f t="shared" si="362"/>
        <v>3.432959126278206</v>
      </c>
      <c r="X745" s="51">
        <f t="shared" si="372"/>
        <v>3.432959126278206</v>
      </c>
      <c r="Y745" s="51">
        <f t="shared" si="373"/>
        <v>3.44</v>
      </c>
      <c r="Z745" s="47">
        <f t="shared" si="363"/>
        <v>-43.397419417627106</v>
      </c>
      <c r="AA745" s="47">
        <f t="shared" si="364"/>
        <v>-13.014953432531922</v>
      </c>
      <c r="AB745" s="47">
        <f t="shared" si="374"/>
        <v>45.307008563360398</v>
      </c>
      <c r="AC745" s="51"/>
      <c r="AD745" s="12">
        <f t="shared" si="361"/>
        <v>-3.432959126278206</v>
      </c>
      <c r="AE745" s="44">
        <f t="shared" si="375"/>
        <v>-196.69406917665984</v>
      </c>
      <c r="AF745" s="43">
        <f t="shared" si="382"/>
        <v>4.9992634462415912</v>
      </c>
      <c r="AG745" s="45">
        <f t="shared" si="379"/>
        <v>43381</v>
      </c>
      <c r="AH745" s="42">
        <f t="shared" si="380"/>
        <v>291</v>
      </c>
      <c r="AI745" s="45">
        <f t="shared" si="381"/>
        <v>43381</v>
      </c>
      <c r="AJ745" s="30">
        <f t="shared" si="365"/>
        <v>-43.397419417627106</v>
      </c>
      <c r="AK745" s="30">
        <f t="shared" si="366"/>
        <v>-13.014953432531922</v>
      </c>
      <c r="AL745" s="42"/>
      <c r="AM745" s="42"/>
    </row>
    <row r="746" spans="15:39" x14ac:dyDescent="0.25">
      <c r="O746" s="44">
        <f t="shared" si="376"/>
        <v>43.617644162318854</v>
      </c>
      <c r="P746" s="12">
        <f t="shared" si="377"/>
        <v>-6.1889375275717766</v>
      </c>
      <c r="Q746" s="44">
        <f t="shared" si="367"/>
        <v>-354.59999999999337</v>
      </c>
      <c r="R746" s="47">
        <f t="shared" si="368"/>
        <v>43.424067513595745</v>
      </c>
      <c r="S746" s="47">
        <f t="shared" si="369"/>
        <v>-13.287712075389333</v>
      </c>
      <c r="T746" s="47">
        <f t="shared" si="370"/>
        <v>45.41159468267734</v>
      </c>
      <c r="U746" s="12">
        <f t="shared" si="378"/>
        <v>0.29695114389736182</v>
      </c>
      <c r="V746" s="51">
        <f t="shared" si="371"/>
        <v>0.29695114389736182</v>
      </c>
      <c r="W746" s="47">
        <f t="shared" si="362"/>
        <v>3.4385437974871551</v>
      </c>
      <c r="X746" s="51">
        <f t="shared" si="372"/>
        <v>3.4385437974871551</v>
      </c>
      <c r="Y746" s="51">
        <f t="shared" si="373"/>
        <v>3.44</v>
      </c>
      <c r="Z746" s="47">
        <f t="shared" si="363"/>
        <v>-43.424067513595745</v>
      </c>
      <c r="AA746" s="47">
        <f t="shared" si="364"/>
        <v>-13.287712075389333</v>
      </c>
      <c r="AB746" s="47">
        <f t="shared" si="374"/>
        <v>45.41159468267734</v>
      </c>
      <c r="AC746" s="51"/>
      <c r="AD746" s="12">
        <f t="shared" si="361"/>
        <v>-3.4385437974871551</v>
      </c>
      <c r="AE746" s="44">
        <f t="shared" si="375"/>
        <v>-197.01404726690083</v>
      </c>
      <c r="AF746" s="43">
        <f t="shared" si="382"/>
        <v>5.0048481174505408</v>
      </c>
      <c r="AG746" s="45">
        <f t="shared" si="379"/>
        <v>43381</v>
      </c>
      <c r="AH746" s="42">
        <f t="shared" si="380"/>
        <v>291</v>
      </c>
      <c r="AI746" s="45">
        <f t="shared" si="381"/>
        <v>43381</v>
      </c>
      <c r="AJ746" s="30">
        <f t="shared" si="365"/>
        <v>-43.424067513595745</v>
      </c>
      <c r="AK746" s="30">
        <f t="shared" si="366"/>
        <v>-13.287712075389333</v>
      </c>
      <c r="AL746" s="42"/>
      <c r="AM746" s="42"/>
    </row>
    <row r="747" spans="15:39" x14ac:dyDescent="0.25">
      <c r="O747" s="44">
        <f t="shared" si="376"/>
        <v>43.617644162318854</v>
      </c>
      <c r="P747" s="12">
        <f t="shared" si="377"/>
        <v>-6.1952207128789558</v>
      </c>
      <c r="Q747" s="44">
        <f t="shared" si="367"/>
        <v>-354.95999999999333</v>
      </c>
      <c r="R747" s="47">
        <f t="shared" si="368"/>
        <v>43.449001301732856</v>
      </c>
      <c r="S747" s="47">
        <f t="shared" si="369"/>
        <v>-13.560632768048034</v>
      </c>
      <c r="T747" s="47">
        <f t="shared" si="370"/>
        <v>45.516002407810831</v>
      </c>
      <c r="U747" s="12">
        <f t="shared" si="378"/>
        <v>0.30252459730682424</v>
      </c>
      <c r="V747" s="51">
        <f t="shared" si="371"/>
        <v>0.30252459730682424</v>
      </c>
      <c r="W747" s="47">
        <f t="shared" si="362"/>
        <v>3.4441172508966176</v>
      </c>
      <c r="X747" s="51">
        <f t="shared" si="372"/>
        <v>3.4441172508966176</v>
      </c>
      <c r="Y747" s="51">
        <f t="shared" si="373"/>
        <v>3.4499999999999997</v>
      </c>
      <c r="Z747" s="47">
        <f t="shared" si="363"/>
        <v>-43.449001301732849</v>
      </c>
      <c r="AA747" s="47">
        <f t="shared" si="364"/>
        <v>-13.560632768048036</v>
      </c>
      <c r="AB747" s="47">
        <f t="shared" si="374"/>
        <v>45.516002407810831</v>
      </c>
      <c r="AC747" s="51"/>
      <c r="AD747" s="12">
        <f t="shared" si="361"/>
        <v>-3.4441172508966176</v>
      </c>
      <c r="AE747" s="44">
        <f t="shared" si="375"/>
        <v>-197.33338262457585</v>
      </c>
      <c r="AF747" s="43">
        <f t="shared" si="382"/>
        <v>5.0104215708600028</v>
      </c>
      <c r="AG747" s="45">
        <f t="shared" si="379"/>
        <v>43382</v>
      </c>
      <c r="AH747" s="42">
        <f t="shared" si="380"/>
        <v>292</v>
      </c>
      <c r="AI747" s="45">
        <f t="shared" si="381"/>
        <v>43382</v>
      </c>
      <c r="AJ747" s="30">
        <f t="shared" si="365"/>
        <v>-43.449001301732849</v>
      </c>
      <c r="AK747" s="30">
        <f t="shared" si="366"/>
        <v>-13.560632768048036</v>
      </c>
      <c r="AL747" s="42"/>
      <c r="AM747" s="42"/>
    </row>
    <row r="748" spans="15:39" x14ac:dyDescent="0.25">
      <c r="O748" s="44">
        <f t="shared" si="376"/>
        <v>43.617644162318854</v>
      </c>
      <c r="P748" s="12">
        <f t="shared" si="377"/>
        <v>-6.201503898186135</v>
      </c>
      <c r="Q748" s="44">
        <f t="shared" si="367"/>
        <v>-355.31999999999334</v>
      </c>
      <c r="R748" s="47">
        <f t="shared" si="368"/>
        <v>43.472219797695189</v>
      </c>
      <c r="S748" s="47">
        <f t="shared" si="369"/>
        <v>-13.833704736066391</v>
      </c>
      <c r="T748" s="47">
        <f t="shared" si="370"/>
        <v>45.620228855890097</v>
      </c>
      <c r="U748" s="12">
        <f t="shared" si="378"/>
        <v>0.30808692910939789</v>
      </c>
      <c r="V748" s="51">
        <f t="shared" si="371"/>
        <v>0.30808692910939789</v>
      </c>
      <c r="W748" s="47">
        <f t="shared" si="362"/>
        <v>3.4496795826991908</v>
      </c>
      <c r="X748" s="51">
        <f t="shared" si="372"/>
        <v>3.4496795826991908</v>
      </c>
      <c r="Y748" s="51">
        <f t="shared" si="373"/>
        <v>3.4499999999999997</v>
      </c>
      <c r="Z748" s="47">
        <f t="shared" si="363"/>
        <v>-43.472219797695196</v>
      </c>
      <c r="AA748" s="47">
        <f t="shared" si="364"/>
        <v>-13.833704736066393</v>
      </c>
      <c r="AB748" s="47">
        <f t="shared" si="374"/>
        <v>45.620228855890097</v>
      </c>
      <c r="AC748" s="51"/>
      <c r="AD748" s="12">
        <f t="shared" si="361"/>
        <v>-3.4496795826991908</v>
      </c>
      <c r="AE748" s="44">
        <f t="shared" si="375"/>
        <v>-197.65208076111466</v>
      </c>
      <c r="AF748" s="43">
        <f t="shared" si="382"/>
        <v>5.0159839026625761</v>
      </c>
      <c r="AG748" s="45">
        <f t="shared" si="379"/>
        <v>43382</v>
      </c>
      <c r="AH748" s="42">
        <f t="shared" si="380"/>
        <v>292</v>
      </c>
      <c r="AI748" s="45">
        <f t="shared" si="381"/>
        <v>43382</v>
      </c>
      <c r="AJ748" s="30">
        <f t="shared" si="365"/>
        <v>-43.472219797695196</v>
      </c>
      <c r="AK748" s="30">
        <f t="shared" si="366"/>
        <v>-13.833704736066393</v>
      </c>
      <c r="AL748" s="42"/>
      <c r="AM748" s="42"/>
    </row>
    <row r="749" spans="15:39" x14ac:dyDescent="0.25">
      <c r="O749" s="44">
        <f t="shared" si="376"/>
        <v>43.617644162318854</v>
      </c>
      <c r="P749" s="12">
        <f t="shared" si="377"/>
        <v>-6.2077870834933142</v>
      </c>
      <c r="Q749" s="44">
        <f t="shared" si="367"/>
        <v>-355.6799999999933</v>
      </c>
      <c r="R749" s="47">
        <f t="shared" si="368"/>
        <v>43.493722084856266</v>
      </c>
      <c r="S749" s="47">
        <f t="shared" si="369"/>
        <v>-14.106917199030681</v>
      </c>
      <c r="T749" s="47">
        <f t="shared" si="370"/>
        <v>45.72427116592479</v>
      </c>
      <c r="U749" s="12">
        <f t="shared" si="378"/>
        <v>0.31363823470419389</v>
      </c>
      <c r="V749" s="51">
        <f t="shared" si="371"/>
        <v>0.31363823470419389</v>
      </c>
      <c r="W749" s="47">
        <f t="shared" si="362"/>
        <v>3.4552308882939871</v>
      </c>
      <c r="X749" s="51">
        <f t="shared" si="372"/>
        <v>3.4552308882939871</v>
      </c>
      <c r="Y749" s="51">
        <f t="shared" si="373"/>
        <v>3.46</v>
      </c>
      <c r="Z749" s="47">
        <f t="shared" si="363"/>
        <v>-43.493722084856266</v>
      </c>
      <c r="AA749" s="47">
        <f t="shared" si="364"/>
        <v>-14.106917199030679</v>
      </c>
      <c r="AB749" s="47">
        <f t="shared" si="374"/>
        <v>45.72427116592479</v>
      </c>
      <c r="AC749" s="51"/>
      <c r="AD749" s="12">
        <f t="shared" si="361"/>
        <v>-3.4552308882939871</v>
      </c>
      <c r="AE749" s="44">
        <f t="shared" si="375"/>
        <v>-197.97014714248385</v>
      </c>
      <c r="AF749" s="43">
        <f t="shared" si="382"/>
        <v>5.0215352082573723</v>
      </c>
      <c r="AG749" s="45">
        <f t="shared" si="379"/>
        <v>43382</v>
      </c>
      <c r="AH749" s="42">
        <f t="shared" si="380"/>
        <v>292</v>
      </c>
      <c r="AI749" s="45">
        <f t="shared" si="381"/>
        <v>43382</v>
      </c>
      <c r="AJ749" s="30">
        <f t="shared" si="365"/>
        <v>-43.493722084856266</v>
      </c>
      <c r="AK749" s="30">
        <f t="shared" si="366"/>
        <v>-14.106917199030679</v>
      </c>
      <c r="AL749" s="42"/>
      <c r="AM749" s="42"/>
    </row>
    <row r="750" spans="15:39" x14ac:dyDescent="0.25">
      <c r="O750" s="44">
        <f t="shared" si="376"/>
        <v>43.617644162318854</v>
      </c>
      <c r="P750" s="12">
        <f t="shared" si="377"/>
        <v>-6.2140702688004934</v>
      </c>
      <c r="Q750" s="44">
        <f t="shared" si="367"/>
        <v>-356.03999999999326</v>
      </c>
      <c r="R750" s="47">
        <f t="shared" si="368"/>
        <v>43.513507314342625</v>
      </c>
      <c r="S750" s="47">
        <f t="shared" si="369"/>
        <v>-14.380259370980681</v>
      </c>
      <c r="T750" s="47">
        <f t="shared" si="370"/>
        <v>45.828126498603744</v>
      </c>
      <c r="U750" s="12">
        <f t="shared" si="378"/>
        <v>0.31917860870214193</v>
      </c>
      <c r="V750" s="51">
        <f t="shared" si="371"/>
        <v>0.31917860870214193</v>
      </c>
      <c r="W750" s="47">
        <f t="shared" si="362"/>
        <v>3.4607712622919351</v>
      </c>
      <c r="X750" s="51">
        <f t="shared" si="372"/>
        <v>3.4607712622919351</v>
      </c>
      <c r="Y750" s="51">
        <f t="shared" si="373"/>
        <v>3.4699999999999998</v>
      </c>
      <c r="Z750" s="47">
        <f t="shared" si="363"/>
        <v>-43.513507314342625</v>
      </c>
      <c r="AA750" s="47">
        <f t="shared" si="364"/>
        <v>-14.38025937098068</v>
      </c>
      <c r="AB750" s="47">
        <f t="shared" si="374"/>
        <v>45.828126498603744</v>
      </c>
      <c r="AC750" s="51"/>
      <c r="AD750" s="12">
        <f t="shared" si="361"/>
        <v>-3.4607712622919351</v>
      </c>
      <c r="AE750" s="44">
        <f t="shared" si="375"/>
        <v>-198.2875871894903</v>
      </c>
      <c r="AF750" s="43">
        <f t="shared" si="382"/>
        <v>5.0270755822553204</v>
      </c>
      <c r="AG750" s="45">
        <f t="shared" si="379"/>
        <v>43383</v>
      </c>
      <c r="AH750" s="42">
        <f t="shared" si="380"/>
        <v>293</v>
      </c>
      <c r="AI750" s="45">
        <f t="shared" si="381"/>
        <v>43383</v>
      </c>
      <c r="AJ750" s="30">
        <f t="shared" si="365"/>
        <v>-43.513507314342625</v>
      </c>
      <c r="AK750" s="30">
        <f t="shared" si="366"/>
        <v>-14.38025937098068</v>
      </c>
      <c r="AL750" s="42"/>
      <c r="AM750" s="42"/>
    </row>
    <row r="751" spans="15:39" x14ac:dyDescent="0.25">
      <c r="O751" s="44">
        <f t="shared" si="376"/>
        <v>43.617644162318854</v>
      </c>
      <c r="P751" s="12">
        <f t="shared" si="377"/>
        <v>-6.2203534541076726</v>
      </c>
      <c r="Q751" s="44">
        <f t="shared" si="367"/>
        <v>-356.39999999999327</v>
      </c>
      <c r="R751" s="47">
        <f t="shared" si="368"/>
        <v>43.531574705067257</v>
      </c>
      <c r="S751" s="47">
        <f t="shared" si="369"/>
        <v>-14.653720460835482</v>
      </c>
      <c r="T751" s="47">
        <f t="shared" si="370"/>
        <v>45.931792036095864</v>
      </c>
      <c r="U751" s="12">
        <f t="shared" si="378"/>
        <v>0.32470814493134204</v>
      </c>
      <c r="V751" s="51">
        <f t="shared" si="371"/>
        <v>0.32470814493134204</v>
      </c>
      <c r="W751" s="47">
        <f t="shared" si="362"/>
        <v>3.4663007985211349</v>
      </c>
      <c r="X751" s="51">
        <f t="shared" si="372"/>
        <v>3.4663007985211349</v>
      </c>
      <c r="Y751" s="51">
        <f t="shared" si="373"/>
        <v>3.4699999999999998</v>
      </c>
      <c r="Z751" s="47">
        <f t="shared" si="363"/>
        <v>-43.53157470506725</v>
      </c>
      <c r="AA751" s="47">
        <f t="shared" si="364"/>
        <v>-14.653720460835482</v>
      </c>
      <c r="AB751" s="47">
        <f t="shared" si="374"/>
        <v>45.931792036095864</v>
      </c>
      <c r="AC751" s="51"/>
      <c r="AD751" s="12">
        <f t="shared" si="361"/>
        <v>-3.4663007985211349</v>
      </c>
      <c r="AE751" s="44">
        <f t="shared" si="375"/>
        <v>-198.60440627808813</v>
      </c>
      <c r="AF751" s="43">
        <f t="shared" si="382"/>
        <v>5.0326051184845202</v>
      </c>
      <c r="AG751" s="45">
        <f t="shared" si="379"/>
        <v>43383</v>
      </c>
      <c r="AH751" s="42">
        <f t="shared" si="380"/>
        <v>293</v>
      </c>
      <c r="AI751" s="45">
        <f t="shared" si="381"/>
        <v>43383</v>
      </c>
      <c r="AJ751" s="30">
        <f t="shared" si="365"/>
        <v>-43.53157470506725</v>
      </c>
      <c r="AK751" s="30">
        <f t="shared" si="366"/>
        <v>-14.653720460835482</v>
      </c>
      <c r="AL751" s="42"/>
      <c r="AM751" s="42"/>
    </row>
    <row r="752" spans="15:39" x14ac:dyDescent="0.25">
      <c r="O752" s="44">
        <f t="shared" si="376"/>
        <v>43.617644162318854</v>
      </c>
      <c r="P752" s="12">
        <f t="shared" si="377"/>
        <v>-6.2266366394148518</v>
      </c>
      <c r="Q752" s="44">
        <f t="shared" si="367"/>
        <v>-356.75999999999323</v>
      </c>
      <c r="R752" s="47">
        <f t="shared" si="368"/>
        <v>43.54792354376054</v>
      </c>
      <c r="S752" s="47">
        <f t="shared" si="369"/>
        <v>-14.927289672819493</v>
      </c>
      <c r="T752" s="47">
        <f t="shared" si="370"/>
        <v>46.035264981853608</v>
      </c>
      <c r="U752" s="12">
        <f t="shared" si="378"/>
        <v>0.33022693644245726</v>
      </c>
      <c r="V752" s="51">
        <f t="shared" si="371"/>
        <v>0.33022693644245726</v>
      </c>
      <c r="W752" s="47">
        <f t="shared" si="362"/>
        <v>3.4718195900322506</v>
      </c>
      <c r="X752" s="51">
        <f t="shared" si="372"/>
        <v>3.4718195900322506</v>
      </c>
      <c r="Y752" s="51">
        <f t="shared" si="373"/>
        <v>3.48</v>
      </c>
      <c r="Z752" s="47">
        <f t="shared" si="363"/>
        <v>-43.547923543760547</v>
      </c>
      <c r="AA752" s="47">
        <f t="shared" si="364"/>
        <v>-14.927289672819491</v>
      </c>
      <c r="AB752" s="47">
        <f t="shared" si="374"/>
        <v>46.035264981853615</v>
      </c>
      <c r="AC752" s="51"/>
      <c r="AD752" s="12">
        <f t="shared" si="361"/>
        <v>-3.4718195900322506</v>
      </c>
      <c r="AE752" s="44">
        <f t="shared" si="375"/>
        <v>-198.92060973968768</v>
      </c>
      <c r="AF752" s="43">
        <f t="shared" si="382"/>
        <v>5.0381239099956359</v>
      </c>
      <c r="AG752" s="45">
        <f t="shared" si="379"/>
        <v>43383</v>
      </c>
      <c r="AH752" s="42">
        <f t="shared" si="380"/>
        <v>293</v>
      </c>
      <c r="AI752" s="45">
        <f t="shared" si="381"/>
        <v>43383</v>
      </c>
      <c r="AJ752" s="30">
        <f t="shared" si="365"/>
        <v>-43.547923543760547</v>
      </c>
      <c r="AK752" s="30">
        <f t="shared" si="366"/>
        <v>-14.927289672819491</v>
      </c>
      <c r="AL752" s="42"/>
      <c r="AM752" s="42"/>
    </row>
    <row r="753" spans="15:39" x14ac:dyDescent="0.25">
      <c r="O753" s="44">
        <f t="shared" si="376"/>
        <v>43.617644162318854</v>
      </c>
      <c r="P753" s="12">
        <f t="shared" si="377"/>
        <v>-6.232919824722031</v>
      </c>
      <c r="Q753" s="44">
        <f t="shared" si="367"/>
        <v>-357.11999999999318</v>
      </c>
      <c r="R753" s="47">
        <f t="shared" si="368"/>
        <v>43.562553184998301</v>
      </c>
      <c r="S753" s="47">
        <f t="shared" si="369"/>
        <v>-15.200956206888652</v>
      </c>
      <c r="T753" s="47">
        <f t="shared" si="370"/>
        <v>46.138542560418536</v>
      </c>
      <c r="U753" s="12">
        <f t="shared" si="378"/>
        <v>0.33573507551414694</v>
      </c>
      <c r="V753" s="51">
        <f t="shared" si="371"/>
        <v>0.33573507551414694</v>
      </c>
      <c r="W753" s="47">
        <f t="shared" si="362"/>
        <v>3.4773277291039402</v>
      </c>
      <c r="X753" s="51">
        <f t="shared" si="372"/>
        <v>3.4773277291039402</v>
      </c>
      <c r="Y753" s="51">
        <f t="shared" si="373"/>
        <v>3.48</v>
      </c>
      <c r="Z753" s="47">
        <f t="shared" si="363"/>
        <v>-43.562553184998308</v>
      </c>
      <c r="AA753" s="47">
        <f t="shared" si="364"/>
        <v>-15.200956206888653</v>
      </c>
      <c r="AB753" s="47">
        <f t="shared" si="374"/>
        <v>46.138542560418543</v>
      </c>
      <c r="AC753" s="51"/>
      <c r="AD753" s="12">
        <f t="shared" si="361"/>
        <v>-3.4773277291039402</v>
      </c>
      <c r="AE753" s="44">
        <f t="shared" si="375"/>
        <v>-199.23620286146664</v>
      </c>
      <c r="AF753" s="43">
        <f t="shared" si="382"/>
        <v>5.043632049067325</v>
      </c>
      <c r="AG753" s="45">
        <f t="shared" si="379"/>
        <v>43383</v>
      </c>
      <c r="AH753" s="42">
        <f t="shared" si="380"/>
        <v>293</v>
      </c>
      <c r="AI753" s="45">
        <f t="shared" si="381"/>
        <v>43383</v>
      </c>
      <c r="AJ753" s="30">
        <f t="shared" si="365"/>
        <v>-43.562553184998308</v>
      </c>
      <c r="AK753" s="30">
        <f t="shared" si="366"/>
        <v>-15.200956206888653</v>
      </c>
      <c r="AL753" s="42"/>
      <c r="AM753" s="42"/>
    </row>
    <row r="754" spans="15:39" x14ac:dyDescent="0.25">
      <c r="O754" s="44">
        <f t="shared" si="376"/>
        <v>43.617644162318854</v>
      </c>
      <c r="P754" s="12">
        <f t="shared" si="377"/>
        <v>-6.2392030100292102</v>
      </c>
      <c r="Q754" s="44">
        <f t="shared" si="367"/>
        <v>-357.4799999999932</v>
      </c>
      <c r="R754" s="47">
        <f t="shared" si="368"/>
        <v>43.575463051227352</v>
      </c>
      <c r="S754" s="47">
        <f t="shared" si="369"/>
        <v>-15.474709259156784</v>
      </c>
      <c r="T754" s="47">
        <f t="shared" si="370"/>
        <v>46.241622017229375</v>
      </c>
      <c r="U754" s="12">
        <f t="shared" si="378"/>
        <v>0.34123265365853334</v>
      </c>
      <c r="V754" s="51">
        <f t="shared" si="371"/>
        <v>0.34123265365853334</v>
      </c>
      <c r="W754" s="47">
        <f t="shared" si="362"/>
        <v>3.4828253072483264</v>
      </c>
      <c r="X754" s="51">
        <f t="shared" si="372"/>
        <v>3.4828253072483264</v>
      </c>
      <c r="Y754" s="51">
        <f t="shared" si="373"/>
        <v>3.4899999999999998</v>
      </c>
      <c r="Z754" s="47">
        <f t="shared" si="363"/>
        <v>-43.575463051227352</v>
      </c>
      <c r="AA754" s="47">
        <f t="shared" si="364"/>
        <v>-15.47470925915678</v>
      </c>
      <c r="AB754" s="47">
        <f t="shared" si="374"/>
        <v>46.241622017229375</v>
      </c>
      <c r="AC754" s="51"/>
      <c r="AD754" s="12">
        <f t="shared" si="361"/>
        <v>-3.4828253072483264</v>
      </c>
      <c r="AE754" s="44">
        <f t="shared" si="375"/>
        <v>-199.55119088668332</v>
      </c>
      <c r="AF754" s="43">
        <f t="shared" si="382"/>
        <v>5.0491296272117117</v>
      </c>
      <c r="AG754" s="45">
        <f t="shared" si="379"/>
        <v>43384</v>
      </c>
      <c r="AH754" s="42">
        <f t="shared" si="380"/>
        <v>294</v>
      </c>
      <c r="AI754" s="45">
        <f t="shared" si="381"/>
        <v>43384</v>
      </c>
      <c r="AJ754" s="30">
        <f t="shared" si="365"/>
        <v>-43.575463051227352</v>
      </c>
      <c r="AK754" s="30">
        <f t="shared" si="366"/>
        <v>-15.47470925915678</v>
      </c>
      <c r="AL754" s="42"/>
      <c r="AM754" s="42"/>
    </row>
    <row r="755" spans="15:39" x14ac:dyDescent="0.25">
      <c r="O755" s="44">
        <f t="shared" si="376"/>
        <v>43.617644162318854</v>
      </c>
      <c r="P755" s="12">
        <f t="shared" si="377"/>
        <v>-6.2454861953363894</v>
      </c>
      <c r="Q755" s="44">
        <f t="shared" si="367"/>
        <v>-357.83999999999315</v>
      </c>
      <c r="R755" s="47">
        <f t="shared" si="368"/>
        <v>43.586652632788287</v>
      </c>
      <c r="S755" s="47">
        <f t="shared" si="369"/>
        <v>-15.74853802232213</v>
      </c>
      <c r="T755" s="47">
        <f t="shared" si="370"/>
        <v>46.344500618432342</v>
      </c>
      <c r="U755" s="12">
        <f t="shared" si="378"/>
        <v>0.34671976162670176</v>
      </c>
      <c r="V755" s="51">
        <f t="shared" si="371"/>
        <v>0.34671976162670176</v>
      </c>
      <c r="W755" s="47">
        <f t="shared" si="362"/>
        <v>3.488312415216495</v>
      </c>
      <c r="X755" s="51">
        <f t="shared" si="372"/>
        <v>3.488312415216495</v>
      </c>
      <c r="Y755" s="51">
        <f t="shared" si="373"/>
        <v>3.4899999999999998</v>
      </c>
      <c r="Z755" s="47">
        <f t="shared" si="363"/>
        <v>-43.586652632788287</v>
      </c>
      <c r="AA755" s="47">
        <f t="shared" si="364"/>
        <v>-15.748538022322126</v>
      </c>
      <c r="AB755" s="47">
        <f t="shared" si="374"/>
        <v>46.344500618432342</v>
      </c>
      <c r="AC755" s="51"/>
      <c r="AD755" s="12">
        <f t="shared" si="361"/>
        <v>-3.488312415216495</v>
      </c>
      <c r="AE755" s="44">
        <f t="shared" si="375"/>
        <v>-199.86557901499199</v>
      </c>
      <c r="AF755" s="43">
        <f t="shared" si="382"/>
        <v>5.0546167351798807</v>
      </c>
      <c r="AG755" s="45">
        <f t="shared" si="379"/>
        <v>43384</v>
      </c>
      <c r="AH755" s="42">
        <f t="shared" si="380"/>
        <v>294</v>
      </c>
      <c r="AI755" s="45">
        <f t="shared" si="381"/>
        <v>43384</v>
      </c>
      <c r="AJ755" s="30">
        <f t="shared" si="365"/>
        <v>-43.586652632788287</v>
      </c>
      <c r="AK755" s="30">
        <f t="shared" si="366"/>
        <v>-15.748538022322126</v>
      </c>
      <c r="AL755" s="42"/>
      <c r="AM755" s="42"/>
    </row>
    <row r="756" spans="15:39" x14ac:dyDescent="0.25">
      <c r="O756" s="44">
        <f t="shared" si="376"/>
        <v>43.617644162318854</v>
      </c>
      <c r="P756" s="12">
        <f t="shared" si="377"/>
        <v>-6.2517693806435686</v>
      </c>
      <c r="Q756" s="44">
        <f t="shared" si="367"/>
        <v>-358.19999999999311</v>
      </c>
      <c r="R756" s="47">
        <f t="shared" si="368"/>
        <v>43.596121487935584</v>
      </c>
      <c r="S756" s="47">
        <f t="shared" si="369"/>
        <v>-16.022431686093984</v>
      </c>
      <c r="T756" s="47">
        <f t="shared" si="370"/>
        <v>46.44717565069363</v>
      </c>
      <c r="U756" s="12">
        <f t="shared" si="378"/>
        <v>0.35219648941422882</v>
      </c>
      <c r="V756" s="51">
        <f t="shared" si="371"/>
        <v>0.35219648941422882</v>
      </c>
      <c r="W756" s="47">
        <f t="shared" si="362"/>
        <v>3.493789143004022</v>
      </c>
      <c r="X756" s="51">
        <f t="shared" si="372"/>
        <v>3.493789143004022</v>
      </c>
      <c r="Y756" s="51">
        <f t="shared" si="373"/>
        <v>3.5</v>
      </c>
      <c r="Z756" s="47">
        <f t="shared" si="363"/>
        <v>-43.596121487935584</v>
      </c>
      <c r="AA756" s="47">
        <f t="shared" si="364"/>
        <v>-16.022431686093984</v>
      </c>
      <c r="AB756" s="47">
        <f t="shared" si="374"/>
        <v>46.44717565069363</v>
      </c>
      <c r="AC756" s="51"/>
      <c r="AD756" s="12">
        <f t="shared" si="361"/>
        <v>-3.493789143004022</v>
      </c>
      <c r="AE756" s="44">
        <f t="shared" si="375"/>
        <v>-200.17937240275927</v>
      </c>
      <c r="AF756" s="43">
        <f t="shared" si="382"/>
        <v>5.0600934629674068</v>
      </c>
      <c r="AG756" s="45">
        <f t="shared" si="379"/>
        <v>43384</v>
      </c>
      <c r="AH756" s="42">
        <f t="shared" si="380"/>
        <v>294</v>
      </c>
      <c r="AI756" s="45">
        <f t="shared" si="381"/>
        <v>43384</v>
      </c>
      <c r="AJ756" s="30">
        <f t="shared" si="365"/>
        <v>-43.596121487935584</v>
      </c>
      <c r="AK756" s="30">
        <f t="shared" si="366"/>
        <v>-16.022431686093984</v>
      </c>
      <c r="AL756" s="42"/>
      <c r="AM756" s="42"/>
    </row>
    <row r="757" spans="15:39" x14ac:dyDescent="0.25">
      <c r="O757" s="44">
        <f t="shared" si="376"/>
        <v>43.617644162318854</v>
      </c>
      <c r="P757" s="12">
        <f t="shared" si="377"/>
        <v>-6.2580525659507478</v>
      </c>
      <c r="Q757" s="44">
        <f t="shared" si="367"/>
        <v>-358.55999999999312</v>
      </c>
      <c r="R757" s="47">
        <f t="shared" si="368"/>
        <v>43.603869242855055</v>
      </c>
      <c r="S757" s="47">
        <f t="shared" si="369"/>
        <v>-16.296379437619489</v>
      </c>
      <c r="T757" s="47">
        <f t="shared" si="370"/>
        <v>46.549644421014307</v>
      </c>
      <c r="U757" s="12">
        <f t="shared" si="378"/>
        <v>0.35766292626673712</v>
      </c>
      <c r="V757" s="51">
        <f t="shared" si="371"/>
        <v>0.35766292626673712</v>
      </c>
      <c r="W757" s="47">
        <f t="shared" si="362"/>
        <v>3.4992555798565301</v>
      </c>
      <c r="X757" s="51">
        <f t="shared" si="372"/>
        <v>3.4992555798565301</v>
      </c>
      <c r="Y757" s="51">
        <f t="shared" si="373"/>
        <v>3.5</v>
      </c>
      <c r="Z757" s="47">
        <f t="shared" si="363"/>
        <v>-43.603869242855055</v>
      </c>
      <c r="AA757" s="47">
        <f t="shared" si="364"/>
        <v>-16.296379437619485</v>
      </c>
      <c r="AB757" s="47">
        <f t="shared" si="374"/>
        <v>46.549644421014307</v>
      </c>
      <c r="AC757" s="51"/>
      <c r="AD757" s="12">
        <f t="shared" si="361"/>
        <v>-3.4992555798565301</v>
      </c>
      <c r="AE757" s="44">
        <f t="shared" si="375"/>
        <v>-200.49257616338278</v>
      </c>
      <c r="AF757" s="43">
        <f t="shared" si="382"/>
        <v>5.0655598998199149</v>
      </c>
      <c r="AG757" s="45">
        <f t="shared" si="379"/>
        <v>43385</v>
      </c>
      <c r="AH757" s="42">
        <f t="shared" si="380"/>
        <v>295</v>
      </c>
      <c r="AI757" s="45">
        <f t="shared" si="381"/>
        <v>43385</v>
      </c>
      <c r="AJ757" s="30">
        <f t="shared" si="365"/>
        <v>-43.603869242855055</v>
      </c>
      <c r="AK757" s="30">
        <f t="shared" si="366"/>
        <v>-16.296379437619485</v>
      </c>
      <c r="AL757" s="42"/>
      <c r="AM757" s="42"/>
    </row>
    <row r="758" spans="15:39" x14ac:dyDescent="0.25">
      <c r="O758" s="44">
        <f t="shared" si="376"/>
        <v>43.617644162318854</v>
      </c>
      <c r="P758" s="12">
        <f t="shared" si="377"/>
        <v>-6.264335751257927</v>
      </c>
      <c r="Q758" s="44">
        <f t="shared" si="367"/>
        <v>-358.91999999999308</v>
      </c>
      <c r="R758" s="47">
        <f t="shared" si="368"/>
        <v>43.609895591678601</v>
      </c>
      <c r="S758" s="47">
        <f t="shared" si="369"/>
        <v>-16.570370461910485</v>
      </c>
      <c r="T758" s="47">
        <f t="shared" si="370"/>
        <v>46.65190425654739</v>
      </c>
      <c r="U758" s="12">
        <f t="shared" si="378"/>
        <v>0.36311916068547279</v>
      </c>
      <c r="V758" s="51">
        <f t="shared" si="371"/>
        <v>0.36311916068547279</v>
      </c>
      <c r="W758" s="47">
        <f t="shared" si="362"/>
        <v>3.5047118142752658</v>
      </c>
      <c r="X758" s="51">
        <f t="shared" si="372"/>
        <v>3.5047118142752658</v>
      </c>
      <c r="Y758" s="51">
        <f t="shared" si="373"/>
        <v>3.51</v>
      </c>
      <c r="Z758" s="47">
        <f t="shared" si="363"/>
        <v>-43.609895591678601</v>
      </c>
      <c r="AA758" s="47">
        <f t="shared" si="364"/>
        <v>-16.570370461910485</v>
      </c>
      <c r="AB758" s="47">
        <f t="shared" si="374"/>
        <v>46.65190425654739</v>
      </c>
      <c r="AC758" s="51"/>
      <c r="AD758" s="12">
        <f t="shared" si="361"/>
        <v>-3.5047118142752658</v>
      </c>
      <c r="AE758" s="44">
        <f t="shared" si="375"/>
        <v>-200.80519536761037</v>
      </c>
      <c r="AF758" s="43">
        <f t="shared" si="382"/>
        <v>5.0710161342386506</v>
      </c>
      <c r="AG758" s="45">
        <f t="shared" si="379"/>
        <v>43385</v>
      </c>
      <c r="AH758" s="42">
        <f t="shared" si="380"/>
        <v>295</v>
      </c>
      <c r="AI758" s="45">
        <f t="shared" si="381"/>
        <v>43385</v>
      </c>
      <c r="AJ758" s="30">
        <f t="shared" si="365"/>
        <v>-43.609895591678601</v>
      </c>
      <c r="AK758" s="30">
        <f t="shared" si="366"/>
        <v>-16.570370461910485</v>
      </c>
      <c r="AL758" s="42"/>
      <c r="AM758" s="42"/>
    </row>
    <row r="759" spans="15:39" x14ac:dyDescent="0.25">
      <c r="O759" s="44">
        <f t="shared" si="376"/>
        <v>43.617644162318854</v>
      </c>
      <c r="P759" s="12">
        <f t="shared" si="377"/>
        <v>-6.2706189365651062</v>
      </c>
      <c r="Q759" s="44">
        <f t="shared" si="367"/>
        <v>-359.27999999999304</v>
      </c>
      <c r="R759" s="47">
        <f t="shared" si="368"/>
        <v>43.614200296496286</v>
      </c>
      <c r="S759" s="47">
        <f t="shared" si="369"/>
        <v>-16.844393942270479</v>
      </c>
      <c r="T759" s="47">
        <f t="shared" si="370"/>
        <v>46.75395250441715</v>
      </c>
      <c r="U759" s="12">
        <f t="shared" si="378"/>
        <v>0.36856528043290321</v>
      </c>
      <c r="V759" s="51">
        <f t="shared" si="371"/>
        <v>0.36856528043290321</v>
      </c>
      <c r="W759" s="47">
        <f t="shared" si="362"/>
        <v>3.5101579340226965</v>
      </c>
      <c r="X759" s="51">
        <f t="shared" si="372"/>
        <v>3.5101579340226965</v>
      </c>
      <c r="Y759" s="51">
        <f t="shared" si="373"/>
        <v>3.5199999999999996</v>
      </c>
      <c r="Z759" s="47">
        <f t="shared" si="363"/>
        <v>-43.614200296496278</v>
      </c>
      <c r="AA759" s="47">
        <f t="shared" si="364"/>
        <v>-16.844393942270479</v>
      </c>
      <c r="AB759" s="47">
        <f t="shared" si="374"/>
        <v>46.75395250441715</v>
      </c>
      <c r="AC759" s="51"/>
      <c r="AD759" s="12">
        <f t="shared" si="361"/>
        <v>-3.5101579340226965</v>
      </c>
      <c r="AE759" s="44">
        <f t="shared" si="375"/>
        <v>-201.11723504386097</v>
      </c>
      <c r="AF759" s="43">
        <f t="shared" si="382"/>
        <v>5.0764622539860813</v>
      </c>
      <c r="AG759" s="45">
        <f t="shared" si="379"/>
        <v>43385</v>
      </c>
      <c r="AH759" s="42">
        <f t="shared" si="380"/>
        <v>295</v>
      </c>
      <c r="AI759" s="45">
        <f t="shared" si="381"/>
        <v>43385</v>
      </c>
      <c r="AJ759" s="30">
        <f t="shared" si="365"/>
        <v>-43.614200296496278</v>
      </c>
      <c r="AK759" s="30">
        <f t="shared" si="366"/>
        <v>-16.844393942270479</v>
      </c>
      <c r="AL759" s="42"/>
      <c r="AM759" s="42"/>
    </row>
    <row r="760" spans="15:39" x14ac:dyDescent="0.25">
      <c r="O760" s="44">
        <f t="shared" si="376"/>
        <v>43.617644162318854</v>
      </c>
      <c r="P760" s="12">
        <f t="shared" si="377"/>
        <v>-6.2769021218722854</v>
      </c>
      <c r="Q760" s="44">
        <f t="shared" si="367"/>
        <v>-359.63999999999305</v>
      </c>
      <c r="R760" s="47">
        <f t="shared" si="368"/>
        <v>43.616783187365741</v>
      </c>
      <c r="S760" s="47">
        <f t="shared" si="369"/>
        <v>-17.11843906072167</v>
      </c>
      <c r="T760" s="47">
        <f t="shared" si="370"/>
        <v>46.855786531540716</v>
      </c>
      <c r="U760" s="12">
        <f t="shared" si="378"/>
        <v>0.37400137253833216</v>
      </c>
      <c r="V760" s="51">
        <f t="shared" si="371"/>
        <v>0.37400137253833216</v>
      </c>
      <c r="W760" s="47">
        <f t="shared" si="362"/>
        <v>3.5155940261281251</v>
      </c>
      <c r="X760" s="51">
        <f t="shared" si="372"/>
        <v>3.5155940261281251</v>
      </c>
      <c r="Y760" s="51">
        <f t="shared" si="373"/>
        <v>3.5199999999999996</v>
      </c>
      <c r="Z760" s="47">
        <f t="shared" si="363"/>
        <v>-43.616783187365741</v>
      </c>
      <c r="AA760" s="47">
        <f t="shared" si="364"/>
        <v>-17.11843906072167</v>
      </c>
      <c r="AB760" s="47">
        <f t="shared" si="374"/>
        <v>46.855786531540716</v>
      </c>
      <c r="AC760" s="51"/>
      <c r="AD760" s="12">
        <f t="shared" si="361"/>
        <v>-3.5155940261281251</v>
      </c>
      <c r="AE760" s="44">
        <f t="shared" si="375"/>
        <v>-201.42870017854642</v>
      </c>
      <c r="AF760" s="43">
        <f t="shared" si="382"/>
        <v>5.0818983460915099</v>
      </c>
      <c r="AG760" s="45">
        <f t="shared" si="379"/>
        <v>43386</v>
      </c>
      <c r="AH760" s="42">
        <f t="shared" si="380"/>
        <v>296</v>
      </c>
      <c r="AI760" s="45">
        <f t="shared" si="381"/>
        <v>43386</v>
      </c>
      <c r="AJ760" s="30">
        <f t="shared" si="365"/>
        <v>-43.616783187365741</v>
      </c>
      <c r="AK760" s="30">
        <f t="shared" si="366"/>
        <v>-17.11843906072167</v>
      </c>
      <c r="AL760" s="42"/>
      <c r="AM760" s="42"/>
    </row>
    <row r="761" spans="15:39" x14ac:dyDescent="0.25">
      <c r="O761" s="44">
        <f t="shared" si="376"/>
        <v>43.617644162318854</v>
      </c>
      <c r="P761" s="12">
        <f t="shared" si="377"/>
        <v>-6.2831853071794646</v>
      </c>
      <c r="Q761" s="44">
        <f t="shared" si="367"/>
        <v>-359.99999999999307</v>
      </c>
      <c r="R761" s="47">
        <f t="shared" si="368"/>
        <v>43.617644162318854</v>
      </c>
      <c r="S761" s="47">
        <f t="shared" si="369"/>
        <v>-17.392494998432024</v>
      </c>
      <c r="T761" s="47">
        <f t="shared" si="370"/>
        <v>46.957403724451709</v>
      </c>
      <c r="U761" s="12">
        <f t="shared" si="378"/>
        <v>0.37942752330353091</v>
      </c>
      <c r="V761" s="51">
        <f t="shared" si="371"/>
        <v>0.37942752330353091</v>
      </c>
      <c r="W761" s="47">
        <f t="shared" si="362"/>
        <v>3.521020176893324</v>
      </c>
      <c r="X761" s="51">
        <f t="shared" si="372"/>
        <v>3.521020176893324</v>
      </c>
      <c r="Y761" s="51">
        <f t="shared" si="373"/>
        <v>3.53</v>
      </c>
      <c r="Z761" s="47">
        <f t="shared" si="363"/>
        <v>-43.617644162318854</v>
      </c>
      <c r="AA761" s="47">
        <f t="shared" si="364"/>
        <v>-17.392494998432024</v>
      </c>
      <c r="AB761" s="47">
        <f t="shared" si="374"/>
        <v>46.957403724451709</v>
      </c>
      <c r="AC761" s="51"/>
      <c r="AD761" s="12">
        <f t="shared" si="361"/>
        <v>-3.521020176893324</v>
      </c>
      <c r="AE761" s="44">
        <f t="shared" si="375"/>
        <v>-201.73959571639401</v>
      </c>
      <c r="AF761" s="43">
        <f t="shared" si="382"/>
        <v>5.0873244968567093</v>
      </c>
      <c r="AG761" s="45">
        <f t="shared" si="379"/>
        <v>43386</v>
      </c>
      <c r="AH761" s="42">
        <f t="shared" si="380"/>
        <v>296</v>
      </c>
      <c r="AI761" s="45">
        <f t="shared" si="381"/>
        <v>43386</v>
      </c>
      <c r="AJ761" s="30">
        <f t="shared" si="365"/>
        <v>-43.617644162318854</v>
      </c>
      <c r="AK761" s="30">
        <f t="shared" si="366"/>
        <v>-17.392494998432024</v>
      </c>
      <c r="AL761" s="42"/>
      <c r="AM761" s="42"/>
    </row>
    <row r="762" spans="15:39" x14ac:dyDescent="0.25">
      <c r="O762" s="44">
        <f t="shared" si="376"/>
        <v>43.617644162318854</v>
      </c>
      <c r="P762" s="12">
        <f t="shared" si="377"/>
        <v>-6.2894684924866437</v>
      </c>
      <c r="Q762" s="44">
        <f t="shared" si="367"/>
        <v>-360.35999999999297</v>
      </c>
      <c r="R762" s="47">
        <f t="shared" si="368"/>
        <v>43.616783187365805</v>
      </c>
      <c r="S762" s="47">
        <f t="shared" si="369"/>
        <v>-17.666550936142379</v>
      </c>
      <c r="T762" s="47">
        <f t="shared" si="370"/>
        <v>47.058801489126232</v>
      </c>
      <c r="U762" s="12">
        <f t="shared" si="378"/>
        <v>0.38484381830838033</v>
      </c>
      <c r="V762" s="51">
        <f t="shared" si="371"/>
        <v>0.38484381830838033</v>
      </c>
      <c r="W762" s="47">
        <f t="shared" si="362"/>
        <v>3.5264364718981733</v>
      </c>
      <c r="X762" s="51">
        <f t="shared" si="372"/>
        <v>3.5264364718981733</v>
      </c>
      <c r="Y762" s="51">
        <f t="shared" si="373"/>
        <v>3.53</v>
      </c>
      <c r="Z762" s="47">
        <f t="shared" si="363"/>
        <v>-43.616783187365805</v>
      </c>
      <c r="AA762" s="47">
        <f t="shared" si="364"/>
        <v>-17.666550936142379</v>
      </c>
      <c r="AB762" s="47">
        <f t="shared" si="374"/>
        <v>47.058801489126232</v>
      </c>
      <c r="AC762" s="51"/>
      <c r="AD762" s="12">
        <f t="shared" si="361"/>
        <v>-3.5264364718981733</v>
      </c>
      <c r="AE762" s="44">
        <f t="shared" si="375"/>
        <v>-202.04992656076968</v>
      </c>
      <c r="AF762" s="43">
        <f t="shared" si="382"/>
        <v>5.0927407918615586</v>
      </c>
      <c r="AG762" s="45">
        <f t="shared" si="379"/>
        <v>43386</v>
      </c>
      <c r="AH762" s="42">
        <f t="shared" si="380"/>
        <v>296</v>
      </c>
      <c r="AI762" s="45">
        <f t="shared" si="381"/>
        <v>43386</v>
      </c>
      <c r="AJ762" s="30">
        <f t="shared" si="365"/>
        <v>-43.616783187365805</v>
      </c>
      <c r="AK762" s="30">
        <f t="shared" si="366"/>
        <v>-17.666550936142379</v>
      </c>
      <c r="AL762" s="42"/>
      <c r="AM762" s="42"/>
    </row>
    <row r="763" spans="15:39" x14ac:dyDescent="0.25">
      <c r="O763" s="44">
        <f t="shared" si="376"/>
        <v>43.617644162318854</v>
      </c>
      <c r="P763" s="12">
        <f t="shared" si="377"/>
        <v>-6.2957516777938229</v>
      </c>
      <c r="Q763" s="44">
        <f t="shared" si="367"/>
        <v>-360.71999999999298</v>
      </c>
      <c r="R763" s="47">
        <f t="shared" si="368"/>
        <v>43.614200296496421</v>
      </c>
      <c r="S763" s="47">
        <f t="shared" si="369"/>
        <v>-17.94059605459357</v>
      </c>
      <c r="T763" s="47">
        <f t="shared" si="370"/>
        <v>47.159977250810954</v>
      </c>
      <c r="U763" s="12">
        <f t="shared" si="378"/>
        <v>0.39025034241652401</v>
      </c>
      <c r="V763" s="51">
        <f t="shared" si="371"/>
        <v>0.39025034241652401</v>
      </c>
      <c r="W763" s="47">
        <f t="shared" si="362"/>
        <v>3.5318429960063171</v>
      </c>
      <c r="X763" s="51">
        <f t="shared" si="372"/>
        <v>3.5318429960063171</v>
      </c>
      <c r="Y763" s="51">
        <f t="shared" si="373"/>
        <v>3.5399999999999996</v>
      </c>
      <c r="Z763" s="47">
        <f t="shared" si="363"/>
        <v>-43.614200296496421</v>
      </c>
      <c r="AA763" s="47">
        <f t="shared" si="364"/>
        <v>-17.94059605459357</v>
      </c>
      <c r="AB763" s="47">
        <f t="shared" si="374"/>
        <v>47.159977250810954</v>
      </c>
      <c r="AC763" s="51"/>
      <c r="AD763" s="12">
        <f t="shared" si="361"/>
        <v>-3.5318429960063171</v>
      </c>
      <c r="AE763" s="44">
        <f t="shared" si="375"/>
        <v>-202.35969757400201</v>
      </c>
      <c r="AF763" s="43">
        <f t="shared" si="382"/>
        <v>5.0981473159697028</v>
      </c>
      <c r="AG763" s="45">
        <f t="shared" si="379"/>
        <v>43387</v>
      </c>
      <c r="AH763" s="42">
        <f t="shared" si="380"/>
        <v>297</v>
      </c>
      <c r="AI763" s="45">
        <f t="shared" si="381"/>
        <v>43387</v>
      </c>
      <c r="AJ763" s="30">
        <f t="shared" si="365"/>
        <v>-43.614200296496421</v>
      </c>
      <c r="AK763" s="30">
        <f t="shared" si="366"/>
        <v>-17.94059605459357</v>
      </c>
      <c r="AL763" s="42"/>
      <c r="AM763" s="42"/>
    </row>
    <row r="764" spans="15:39" x14ac:dyDescent="0.25">
      <c r="O764" s="44">
        <f t="shared" si="376"/>
        <v>43.617644162318854</v>
      </c>
      <c r="P764" s="12">
        <f t="shared" si="377"/>
        <v>-6.3020348631010021</v>
      </c>
      <c r="Q764" s="44">
        <f t="shared" si="367"/>
        <v>-361.07999999999299</v>
      </c>
      <c r="R764" s="47">
        <f t="shared" si="368"/>
        <v>43.6098955916788</v>
      </c>
      <c r="S764" s="47">
        <f t="shared" si="369"/>
        <v>-18.214619534953567</v>
      </c>
      <c r="T764" s="47">
        <f t="shared" si="370"/>
        <v>47.260928453853275</v>
      </c>
      <c r="U764" s="12">
        <f t="shared" si="378"/>
        <v>0.39564717978102942</v>
      </c>
      <c r="V764" s="51">
        <f t="shared" si="371"/>
        <v>0.39564717978102942</v>
      </c>
      <c r="W764" s="47">
        <f t="shared" si="362"/>
        <v>3.5372398333708226</v>
      </c>
      <c r="X764" s="51">
        <f t="shared" si="372"/>
        <v>3.5372398333708226</v>
      </c>
      <c r="Y764" s="51">
        <f t="shared" si="373"/>
        <v>3.5399999999999996</v>
      </c>
      <c r="Z764" s="47">
        <f t="shared" si="363"/>
        <v>-43.6098955916788</v>
      </c>
      <c r="AA764" s="47">
        <f t="shared" si="364"/>
        <v>-18.214619534953567</v>
      </c>
      <c r="AB764" s="47">
        <f t="shared" si="374"/>
        <v>47.260928453853275</v>
      </c>
      <c r="AC764" s="51"/>
      <c r="AD764" s="12">
        <f t="shared" si="361"/>
        <v>-3.5372398333708226</v>
      </c>
      <c r="AE764" s="44">
        <f t="shared" si="375"/>
        <v>-202.66891357770672</v>
      </c>
      <c r="AF764" s="43">
        <f t="shared" si="382"/>
        <v>5.1035441533342079</v>
      </c>
      <c r="AG764" s="45">
        <f t="shared" si="379"/>
        <v>43387</v>
      </c>
      <c r="AH764" s="42">
        <f t="shared" si="380"/>
        <v>297</v>
      </c>
      <c r="AI764" s="45">
        <f t="shared" si="381"/>
        <v>43387</v>
      </c>
      <c r="AJ764" s="30">
        <f t="shared" si="365"/>
        <v>-43.6098955916788</v>
      </c>
      <c r="AK764" s="30">
        <f t="shared" si="366"/>
        <v>-18.214619534953567</v>
      </c>
      <c r="AL764" s="42"/>
      <c r="AM764" s="42"/>
    </row>
    <row r="765" spans="15:39" x14ac:dyDescent="0.25">
      <c r="O765" s="44">
        <f t="shared" si="376"/>
        <v>43.617644162318854</v>
      </c>
      <c r="P765" s="12">
        <f t="shared" si="377"/>
        <v>-6.3083180484081813</v>
      </c>
      <c r="Q765" s="44">
        <f t="shared" si="367"/>
        <v>-361.43999999999289</v>
      </c>
      <c r="R765" s="47">
        <f t="shared" si="368"/>
        <v>43.603869242855318</v>
      </c>
      <c r="S765" s="47">
        <f t="shared" si="369"/>
        <v>-18.488610559244563</v>
      </c>
      <c r="T765" s="47">
        <f t="shared" si="370"/>
        <v>47.361652561533717</v>
      </c>
      <c r="U765" s="12">
        <f t="shared" si="378"/>
        <v>0.40103441385005384</v>
      </c>
      <c r="V765" s="51">
        <f t="shared" si="371"/>
        <v>0.40103441385005384</v>
      </c>
      <c r="W765" s="47">
        <f t="shared" si="362"/>
        <v>3.542627067439847</v>
      </c>
      <c r="X765" s="51">
        <f t="shared" si="372"/>
        <v>3.542627067439847</v>
      </c>
      <c r="Y765" s="51">
        <f t="shared" si="373"/>
        <v>3.55</v>
      </c>
      <c r="Z765" s="47">
        <f t="shared" si="363"/>
        <v>-43.603869242855318</v>
      </c>
      <c r="AA765" s="47">
        <f t="shared" si="364"/>
        <v>-18.48861055924456</v>
      </c>
      <c r="AB765" s="47">
        <f t="shared" si="374"/>
        <v>47.361652561533717</v>
      </c>
      <c r="AC765" s="51"/>
      <c r="AD765" s="12">
        <f t="shared" si="361"/>
        <v>-3.542627067439847</v>
      </c>
      <c r="AE765" s="44">
        <f t="shared" si="375"/>
        <v>-202.97757935311088</v>
      </c>
      <c r="AF765" s="43">
        <f t="shared" si="382"/>
        <v>5.1089313874032323</v>
      </c>
      <c r="AG765" s="45">
        <f t="shared" si="379"/>
        <v>43387</v>
      </c>
      <c r="AH765" s="42">
        <f t="shared" si="380"/>
        <v>297</v>
      </c>
      <c r="AI765" s="45">
        <f t="shared" si="381"/>
        <v>43387</v>
      </c>
      <c r="AJ765" s="30">
        <f t="shared" si="365"/>
        <v>-43.603869242855318</v>
      </c>
      <c r="AK765" s="30">
        <f t="shared" si="366"/>
        <v>-18.48861055924456</v>
      </c>
      <c r="AL765" s="42"/>
      <c r="AM765" s="42"/>
    </row>
    <row r="766" spans="15:39" x14ac:dyDescent="0.25">
      <c r="O766" s="44">
        <f t="shared" si="376"/>
        <v>43.617644162318854</v>
      </c>
      <c r="P766" s="12">
        <f t="shared" si="377"/>
        <v>-6.3146012337153605</v>
      </c>
      <c r="Q766" s="44">
        <f t="shared" si="367"/>
        <v>-361.79999999999291</v>
      </c>
      <c r="R766" s="47">
        <f t="shared" si="368"/>
        <v>43.596121487935918</v>
      </c>
      <c r="S766" s="47">
        <f t="shared" si="369"/>
        <v>-18.762558310770068</v>
      </c>
      <c r="T766" s="47">
        <f t="shared" si="370"/>
        <v>47.462147055900395</v>
      </c>
      <c r="U766" s="12">
        <f t="shared" si="378"/>
        <v>0.40641212737251448</v>
      </c>
      <c r="V766" s="51">
        <f t="shared" si="371"/>
        <v>0.40641212737251448</v>
      </c>
      <c r="W766" s="47">
        <f t="shared" si="362"/>
        <v>3.5480047809623074</v>
      </c>
      <c r="X766" s="51">
        <f t="shared" si="372"/>
        <v>3.5480047809623074</v>
      </c>
      <c r="Y766" s="51">
        <f t="shared" si="373"/>
        <v>3.55</v>
      </c>
      <c r="Z766" s="47">
        <f t="shared" si="363"/>
        <v>-43.596121487935918</v>
      </c>
      <c r="AA766" s="47">
        <f t="shared" si="364"/>
        <v>-18.762558310770068</v>
      </c>
      <c r="AB766" s="47">
        <f t="shared" si="374"/>
        <v>47.462147055900395</v>
      </c>
      <c r="AC766" s="51"/>
      <c r="AD766" s="12">
        <f t="shared" si="361"/>
        <v>-3.5480047809623074</v>
      </c>
      <c r="AE766" s="44">
        <f t="shared" si="375"/>
        <v>-203.28569964137833</v>
      </c>
      <c r="AF766" s="43">
        <f t="shared" si="382"/>
        <v>5.1143091009256931</v>
      </c>
      <c r="AG766" s="45">
        <f t="shared" si="379"/>
        <v>43388</v>
      </c>
      <c r="AH766" s="42">
        <f t="shared" si="380"/>
        <v>298</v>
      </c>
      <c r="AI766" s="45">
        <f t="shared" si="381"/>
        <v>43388</v>
      </c>
      <c r="AJ766" s="30">
        <f t="shared" si="365"/>
        <v>-43.596121487935918</v>
      </c>
      <c r="AK766" s="30">
        <f t="shared" si="366"/>
        <v>-18.762558310770068</v>
      </c>
      <c r="AL766" s="42"/>
      <c r="AM766" s="42"/>
    </row>
    <row r="767" spans="15:39" x14ac:dyDescent="0.25">
      <c r="O767" s="44">
        <f t="shared" si="376"/>
        <v>43.617644162318854</v>
      </c>
      <c r="P767" s="12">
        <f t="shared" si="377"/>
        <v>-6.3208844190225397</v>
      </c>
      <c r="Q767" s="44">
        <f t="shared" si="367"/>
        <v>-362.15999999999292</v>
      </c>
      <c r="R767" s="47">
        <f t="shared" si="368"/>
        <v>43.586652632788692</v>
      </c>
      <c r="S767" s="47">
        <f t="shared" si="369"/>
        <v>-19.036451974541926</v>
      </c>
      <c r="T767" s="47">
        <f t="shared" si="370"/>
        <v>47.562409437605517</v>
      </c>
      <c r="U767" s="12">
        <f t="shared" si="378"/>
        <v>0.41178040240375979</v>
      </c>
      <c r="V767" s="51">
        <f t="shared" si="371"/>
        <v>0.41178040240375979</v>
      </c>
      <c r="W767" s="47">
        <f t="shared" si="362"/>
        <v>3.553373055993553</v>
      </c>
      <c r="X767" s="51">
        <f t="shared" si="372"/>
        <v>3.553373055993553</v>
      </c>
      <c r="Y767" s="51">
        <f t="shared" si="373"/>
        <v>3.5599999999999996</v>
      </c>
      <c r="Z767" s="47">
        <f t="shared" si="363"/>
        <v>-43.586652632788685</v>
      </c>
      <c r="AA767" s="47">
        <f t="shared" si="364"/>
        <v>-19.036451974541926</v>
      </c>
      <c r="AB767" s="47">
        <f t="shared" si="374"/>
        <v>47.56240943760551</v>
      </c>
      <c r="AC767" s="51"/>
      <c r="AD767" s="12">
        <f t="shared" si="361"/>
        <v>-3.553373055993553</v>
      </c>
      <c r="AE767" s="44">
        <f t="shared" si="375"/>
        <v>-203.59327914393415</v>
      </c>
      <c r="AF767" s="43">
        <f t="shared" si="382"/>
        <v>5.1196773759569378</v>
      </c>
      <c r="AG767" s="45">
        <f t="shared" si="379"/>
        <v>43388</v>
      </c>
      <c r="AH767" s="42">
        <f t="shared" si="380"/>
        <v>298</v>
      </c>
      <c r="AI767" s="45">
        <f t="shared" si="381"/>
        <v>43388</v>
      </c>
      <c r="AJ767" s="30">
        <f t="shared" si="365"/>
        <v>-43.586652632788685</v>
      </c>
      <c r="AK767" s="30">
        <f t="shared" si="366"/>
        <v>-19.036451974541926</v>
      </c>
      <c r="AL767" s="42"/>
      <c r="AM767" s="42"/>
    </row>
    <row r="768" spans="15:39" x14ac:dyDescent="0.25">
      <c r="O768" s="44">
        <f t="shared" si="376"/>
        <v>43.617644162318854</v>
      </c>
      <c r="P768" s="12">
        <f t="shared" si="377"/>
        <v>-6.3271676043297189</v>
      </c>
      <c r="Q768" s="44">
        <f t="shared" si="367"/>
        <v>-362.51999999999282</v>
      </c>
      <c r="R768" s="47">
        <f t="shared" si="368"/>
        <v>43.575463051227821</v>
      </c>
      <c r="S768" s="47">
        <f t="shared" si="369"/>
        <v>-19.310280737707274</v>
      </c>
      <c r="T768" s="47">
        <f t="shared" si="370"/>
        <v>47.662437225744021</v>
      </c>
      <c r="U768" s="12">
        <f t="shared" si="378"/>
        <v>0.41713932031124046</v>
      </c>
      <c r="V768" s="51">
        <f t="shared" si="371"/>
        <v>0.41713932031124046</v>
      </c>
      <c r="W768" s="47">
        <f t="shared" si="362"/>
        <v>3.5587319739010335</v>
      </c>
      <c r="X768" s="51">
        <f t="shared" si="372"/>
        <v>3.5587319739010335</v>
      </c>
      <c r="Y768" s="51">
        <f t="shared" si="373"/>
        <v>3.5599999999999996</v>
      </c>
      <c r="Z768" s="47">
        <f t="shared" si="363"/>
        <v>-43.575463051227821</v>
      </c>
      <c r="AA768" s="47">
        <f t="shared" si="364"/>
        <v>-19.31028073770727</v>
      </c>
      <c r="AB768" s="47">
        <f t="shared" si="374"/>
        <v>47.662437225744021</v>
      </c>
      <c r="AC768" s="51"/>
      <c r="AD768" s="12">
        <f t="shared" ref="AD768:AD831" si="383">ATAN(S768/R768)-PI()</f>
        <v>-3.5587319739010335</v>
      </c>
      <c r="AE768" s="44">
        <f t="shared" si="375"/>
        <v>-203.90032252278985</v>
      </c>
      <c r="AF768" s="43">
        <f t="shared" si="382"/>
        <v>5.1250362938644187</v>
      </c>
      <c r="AG768" s="45">
        <f t="shared" si="379"/>
        <v>43388</v>
      </c>
      <c r="AH768" s="42">
        <f t="shared" si="380"/>
        <v>298</v>
      </c>
      <c r="AI768" s="45">
        <f t="shared" si="381"/>
        <v>43388</v>
      </c>
      <c r="AJ768" s="30">
        <f t="shared" si="365"/>
        <v>-43.575463051227821</v>
      </c>
      <c r="AK768" s="30">
        <f t="shared" si="366"/>
        <v>-19.31028073770727</v>
      </c>
      <c r="AL768" s="42"/>
      <c r="AM768" s="42"/>
    </row>
    <row r="769" spans="15:39" x14ac:dyDescent="0.25">
      <c r="O769" s="44">
        <f t="shared" si="376"/>
        <v>43.617644162318854</v>
      </c>
      <c r="P769" s="12">
        <f t="shared" si="377"/>
        <v>-6.3334507896368981</v>
      </c>
      <c r="Q769" s="44">
        <f t="shared" si="367"/>
        <v>-362.87999999999283</v>
      </c>
      <c r="R769" s="47">
        <f t="shared" si="368"/>
        <v>43.562553184998833</v>
      </c>
      <c r="S769" s="47">
        <f t="shared" si="369"/>
        <v>-19.584033789975411</v>
      </c>
      <c r="T769" s="47">
        <f t="shared" si="370"/>
        <v>47.762227957694257</v>
      </c>
      <c r="U769" s="12">
        <f t="shared" si="378"/>
        <v>0.42248896178017775</v>
      </c>
      <c r="V769" s="51">
        <f t="shared" si="371"/>
        <v>0.42248896178017775</v>
      </c>
      <c r="W769" s="47">
        <f t="shared" ref="W769:W832" si="384">U769+$D$8-$I$10+PI()</f>
        <v>3.5640816153699708</v>
      </c>
      <c r="X769" s="51">
        <f t="shared" si="372"/>
        <v>3.5640816153699708</v>
      </c>
      <c r="Y769" s="51">
        <f t="shared" si="373"/>
        <v>3.57</v>
      </c>
      <c r="Z769" s="47">
        <f t="shared" ref="Z769:Z832" si="385">-T769*COS(V769)</f>
        <v>-43.562553184998833</v>
      </c>
      <c r="AA769" s="47">
        <f t="shared" ref="AA769:AA832" si="386">-T769*SIN(V769)</f>
        <v>-19.584033789975415</v>
      </c>
      <c r="AB769" s="47">
        <f t="shared" si="374"/>
        <v>47.762227957694257</v>
      </c>
      <c r="AC769" s="51"/>
      <c r="AD769" s="12">
        <f t="shared" si="383"/>
        <v>-3.5640816153699708</v>
      </c>
      <c r="AE769" s="44">
        <f t="shared" si="375"/>
        <v>-204.20683440086813</v>
      </c>
      <c r="AF769" s="43">
        <f t="shared" si="382"/>
        <v>5.1303859353333561</v>
      </c>
      <c r="AG769" s="45">
        <f t="shared" si="379"/>
        <v>43389</v>
      </c>
      <c r="AH769" s="42">
        <f t="shared" si="380"/>
        <v>299</v>
      </c>
      <c r="AI769" s="45">
        <f t="shared" si="381"/>
        <v>43389</v>
      </c>
      <c r="AJ769" s="30">
        <f t="shared" si="365"/>
        <v>-43.562553184998833</v>
      </c>
      <c r="AK769" s="30">
        <f t="shared" si="366"/>
        <v>-19.584033789975415</v>
      </c>
      <c r="AL769" s="42"/>
      <c r="AM769" s="42"/>
    </row>
    <row r="770" spans="15:39" x14ac:dyDescent="0.25">
      <c r="O770" s="44">
        <f t="shared" si="376"/>
        <v>43.617644162318854</v>
      </c>
      <c r="P770" s="12">
        <f t="shared" si="377"/>
        <v>-6.3397339749440773</v>
      </c>
      <c r="Q770" s="44">
        <f t="shared" si="367"/>
        <v>-363.23999999999285</v>
      </c>
      <c r="R770" s="47">
        <f t="shared" si="368"/>
        <v>43.547923543761137</v>
      </c>
      <c r="S770" s="47">
        <f t="shared" si="369"/>
        <v>-19.857700324044572</v>
      </c>
      <c r="T770" s="47">
        <f t="shared" si="370"/>
        <v>47.861779188960639</v>
      </c>
      <c r="U770" s="12">
        <f t="shared" si="378"/>
        <v>0.4278294068192276</v>
      </c>
      <c r="V770" s="51">
        <f t="shared" si="371"/>
        <v>0.4278294068192276</v>
      </c>
      <c r="W770" s="47">
        <f t="shared" si="384"/>
        <v>3.5694220604090208</v>
      </c>
      <c r="X770" s="51">
        <f t="shared" si="372"/>
        <v>3.5694220604090208</v>
      </c>
      <c r="Y770" s="51">
        <f t="shared" si="373"/>
        <v>3.57</v>
      </c>
      <c r="Z770" s="47">
        <f t="shared" si="385"/>
        <v>-43.547923543761144</v>
      </c>
      <c r="AA770" s="47">
        <f t="shared" si="386"/>
        <v>-19.857700324044572</v>
      </c>
      <c r="AB770" s="47">
        <f t="shared" si="374"/>
        <v>47.861779188960647</v>
      </c>
      <c r="AC770" s="51"/>
      <c r="AD770" s="12">
        <f t="shared" si="383"/>
        <v>-3.5694220604090208</v>
      </c>
      <c r="AE770" s="44">
        <f t="shared" si="375"/>
        <v>-204.51281936232726</v>
      </c>
      <c r="AF770" s="43">
        <f t="shared" si="382"/>
        <v>5.1357263803724056</v>
      </c>
      <c r="AG770" s="45">
        <f t="shared" si="379"/>
        <v>43389</v>
      </c>
      <c r="AH770" s="42">
        <f t="shared" si="380"/>
        <v>299</v>
      </c>
      <c r="AI770" s="45">
        <f t="shared" si="381"/>
        <v>43389</v>
      </c>
      <c r="AJ770" s="30">
        <f t="shared" si="365"/>
        <v>-43.547923543761144</v>
      </c>
      <c r="AK770" s="30">
        <f t="shared" si="366"/>
        <v>-19.857700324044572</v>
      </c>
      <c r="AL770" s="42"/>
      <c r="AM770" s="42"/>
    </row>
    <row r="771" spans="15:39" x14ac:dyDescent="0.25">
      <c r="O771" s="44">
        <f t="shared" si="376"/>
        <v>43.617644162318854</v>
      </c>
      <c r="P771" s="12">
        <f t="shared" si="377"/>
        <v>-6.3460171602512565</v>
      </c>
      <c r="Q771" s="44">
        <f t="shared" si="367"/>
        <v>-363.59999999999275</v>
      </c>
      <c r="R771" s="47">
        <f t="shared" si="368"/>
        <v>43.531574705067925</v>
      </c>
      <c r="S771" s="47">
        <f t="shared" si="369"/>
        <v>-20.13126953602859</v>
      </c>
      <c r="T771" s="47">
        <f t="shared" si="370"/>
        <v>47.961088493018401</v>
      </c>
      <c r="U771" s="12">
        <f t="shared" si="378"/>
        <v>0.43316073476613987</v>
      </c>
      <c r="V771" s="51">
        <f t="shared" si="371"/>
        <v>0.43316073476613987</v>
      </c>
      <c r="W771" s="47">
        <f t="shared" si="384"/>
        <v>3.574753388355933</v>
      </c>
      <c r="X771" s="51">
        <f t="shared" si="372"/>
        <v>3.574753388355933</v>
      </c>
      <c r="Y771" s="51">
        <f t="shared" si="373"/>
        <v>3.5799999999999996</v>
      </c>
      <c r="Z771" s="47">
        <f t="shared" si="385"/>
        <v>-43.531574705067925</v>
      </c>
      <c r="AA771" s="47">
        <f t="shared" si="386"/>
        <v>-20.13126953602859</v>
      </c>
      <c r="AB771" s="47">
        <f t="shared" si="374"/>
        <v>47.961088493018401</v>
      </c>
      <c r="AC771" s="51"/>
      <c r="AD771" s="12">
        <f t="shared" si="383"/>
        <v>-3.574753388355933</v>
      </c>
      <c r="AE771" s="44">
        <f t="shared" si="375"/>
        <v>-204.81828195288548</v>
      </c>
      <c r="AF771" s="43">
        <f t="shared" si="382"/>
        <v>5.1410577083193179</v>
      </c>
      <c r="AG771" s="45">
        <f t="shared" si="379"/>
        <v>43389</v>
      </c>
      <c r="AH771" s="42">
        <f t="shared" si="380"/>
        <v>299</v>
      </c>
      <c r="AI771" s="45">
        <f t="shared" si="381"/>
        <v>43389</v>
      </c>
      <c r="AJ771" s="30">
        <f t="shared" si="365"/>
        <v>-43.531574705067925</v>
      </c>
      <c r="AK771" s="30">
        <f t="shared" si="366"/>
        <v>-20.13126953602859</v>
      </c>
      <c r="AL771" s="42"/>
      <c r="AM771" s="42"/>
    </row>
    <row r="772" spans="15:39" x14ac:dyDescent="0.25">
      <c r="O772" s="44">
        <f t="shared" si="376"/>
        <v>43.617644162318854</v>
      </c>
      <c r="P772" s="12">
        <f t="shared" si="377"/>
        <v>-6.3523003455584357</v>
      </c>
      <c r="Q772" s="44">
        <f t="shared" si="367"/>
        <v>-363.95999999999276</v>
      </c>
      <c r="R772" s="47">
        <f t="shared" si="368"/>
        <v>43.51350731434335</v>
      </c>
      <c r="S772" s="47">
        <f t="shared" si="369"/>
        <v>-20.404730625883392</v>
      </c>
      <c r="T772" s="47">
        <f t="shared" si="370"/>
        <v>48.060153461160276</v>
      </c>
      <c r="U772" s="12">
        <f t="shared" si="378"/>
        <v>0.43848302429340846</v>
      </c>
      <c r="V772" s="51">
        <f t="shared" si="371"/>
        <v>0.43848302429340846</v>
      </c>
      <c r="W772" s="47">
        <f t="shared" si="384"/>
        <v>3.5800756778832015</v>
      </c>
      <c r="X772" s="51">
        <f t="shared" si="372"/>
        <v>3.5800756778832015</v>
      </c>
      <c r="Y772" s="51">
        <f t="shared" si="373"/>
        <v>3.59</v>
      </c>
      <c r="Z772" s="47">
        <f t="shared" si="385"/>
        <v>-43.513507314343357</v>
      </c>
      <c r="AA772" s="47">
        <f t="shared" si="386"/>
        <v>-20.404730625883392</v>
      </c>
      <c r="AB772" s="47">
        <f t="shared" si="374"/>
        <v>48.060153461160276</v>
      </c>
      <c r="AC772" s="51"/>
      <c r="AD772" s="12">
        <f t="shared" si="383"/>
        <v>-3.5800756778832015</v>
      </c>
      <c r="AE772" s="44">
        <f t="shared" si="375"/>
        <v>-205.12322668014465</v>
      </c>
      <c r="AF772" s="43">
        <f t="shared" si="382"/>
        <v>5.1463799978465872</v>
      </c>
      <c r="AG772" s="45">
        <f t="shared" si="379"/>
        <v>43389</v>
      </c>
      <c r="AH772" s="42">
        <f t="shared" si="380"/>
        <v>299</v>
      </c>
      <c r="AI772" s="45">
        <f t="shared" si="381"/>
        <v>43389</v>
      </c>
      <c r="AJ772" s="30">
        <f t="shared" si="365"/>
        <v>-43.513507314343357</v>
      </c>
      <c r="AK772" s="30">
        <f t="shared" si="366"/>
        <v>-20.404730625883392</v>
      </c>
      <c r="AL772" s="42"/>
      <c r="AM772" s="42"/>
    </row>
    <row r="773" spans="15:39" x14ac:dyDescent="0.25">
      <c r="O773" s="44">
        <f t="shared" si="376"/>
        <v>43.617644162318854</v>
      </c>
      <c r="P773" s="12">
        <f t="shared" si="377"/>
        <v>-6.3585835308656149</v>
      </c>
      <c r="Q773" s="44">
        <f t="shared" si="367"/>
        <v>-364.31999999999277</v>
      </c>
      <c r="R773" s="47">
        <f t="shared" si="368"/>
        <v>43.493722084857069</v>
      </c>
      <c r="S773" s="47">
        <f t="shared" si="369"/>
        <v>-20.678072797833398</v>
      </c>
      <c r="T773" s="47">
        <f t="shared" si="370"/>
        <v>48.158971702345156</v>
      </c>
      <c r="U773" s="12">
        <f t="shared" si="378"/>
        <v>0.44379635341391388</v>
      </c>
      <c r="V773" s="51">
        <f t="shared" si="371"/>
        <v>0.44379635341391388</v>
      </c>
      <c r="W773" s="47">
        <f t="shared" si="384"/>
        <v>3.5853890070037071</v>
      </c>
      <c r="X773" s="51">
        <f t="shared" si="372"/>
        <v>3.5853890070037071</v>
      </c>
      <c r="Y773" s="51">
        <f t="shared" si="373"/>
        <v>3.59</v>
      </c>
      <c r="Z773" s="47">
        <f t="shared" si="385"/>
        <v>-43.493722084857069</v>
      </c>
      <c r="AA773" s="47">
        <f t="shared" si="386"/>
        <v>-20.678072797833401</v>
      </c>
      <c r="AB773" s="47">
        <f t="shared" si="374"/>
        <v>48.158971702345156</v>
      </c>
      <c r="AC773" s="51"/>
      <c r="AD773" s="12">
        <f t="shared" si="383"/>
        <v>-3.5853890070037071</v>
      </c>
      <c r="AE773" s="44">
        <f t="shared" si="375"/>
        <v>-205.42765801391357</v>
      </c>
      <c r="AF773" s="43">
        <f t="shared" si="382"/>
        <v>5.1516933269670924</v>
      </c>
      <c r="AG773" s="45">
        <f t="shared" si="379"/>
        <v>43390</v>
      </c>
      <c r="AH773" s="42">
        <f t="shared" si="380"/>
        <v>300</v>
      </c>
      <c r="AI773" s="45">
        <f t="shared" si="381"/>
        <v>43390</v>
      </c>
      <c r="AJ773" s="30">
        <f t="shared" si="365"/>
        <v>-43.493722084857069</v>
      </c>
      <c r="AK773" s="30">
        <f t="shared" si="366"/>
        <v>-20.678072797833401</v>
      </c>
      <c r="AL773" s="42"/>
      <c r="AM773" s="42"/>
    </row>
    <row r="774" spans="15:39" x14ac:dyDescent="0.25">
      <c r="O774" s="44">
        <f t="shared" si="376"/>
        <v>43.617644162318854</v>
      </c>
      <c r="P774" s="12">
        <f t="shared" si="377"/>
        <v>-6.3648667161727941</v>
      </c>
      <c r="Q774" s="44">
        <f t="shared" si="367"/>
        <v>-364.67999999999267</v>
      </c>
      <c r="R774" s="47">
        <f t="shared" si="368"/>
        <v>43.472219797696056</v>
      </c>
      <c r="S774" s="47">
        <f t="shared" si="369"/>
        <v>-20.951285260797693</v>
      </c>
      <c r="T774" s="47">
        <f t="shared" si="370"/>
        <v>48.257540843048723</v>
      </c>
      <c r="U774" s="12">
        <f t="shared" si="378"/>
        <v>0.44910079948655407</v>
      </c>
      <c r="V774" s="51">
        <f t="shared" si="371"/>
        <v>0.44910079948655407</v>
      </c>
      <c r="W774" s="47">
        <f t="shared" si="384"/>
        <v>3.590693453076347</v>
      </c>
      <c r="X774" s="51">
        <f t="shared" si="372"/>
        <v>3.590693453076347</v>
      </c>
      <c r="Y774" s="51">
        <f t="shared" si="373"/>
        <v>3.5999999999999996</v>
      </c>
      <c r="Z774" s="47">
        <f t="shared" si="385"/>
        <v>-43.472219797696056</v>
      </c>
      <c r="AA774" s="47">
        <f t="shared" si="386"/>
        <v>-20.951285260797693</v>
      </c>
      <c r="AB774" s="47">
        <f t="shared" si="374"/>
        <v>48.257540843048723</v>
      </c>
      <c r="AC774" s="51"/>
      <c r="AD774" s="12">
        <f t="shared" si="383"/>
        <v>-3.590693453076347</v>
      </c>
      <c r="AE774" s="44">
        <f t="shared" si="375"/>
        <v>-205.7315803865306</v>
      </c>
      <c r="AF774" s="43">
        <f t="shared" si="382"/>
        <v>5.1569977730397323</v>
      </c>
      <c r="AG774" s="45">
        <f t="shared" si="379"/>
        <v>43390</v>
      </c>
      <c r="AH774" s="42">
        <f t="shared" si="380"/>
        <v>300</v>
      </c>
      <c r="AI774" s="45">
        <f t="shared" si="381"/>
        <v>43390</v>
      </c>
      <c r="AJ774" s="30">
        <f t="shared" si="365"/>
        <v>-43.472219797696056</v>
      </c>
      <c r="AK774" s="30">
        <f t="shared" si="366"/>
        <v>-20.951285260797693</v>
      </c>
      <c r="AL774" s="42"/>
      <c r="AM774" s="42"/>
    </row>
    <row r="775" spans="15:39" x14ac:dyDescent="0.25">
      <c r="O775" s="44">
        <f t="shared" si="376"/>
        <v>43.617644162318854</v>
      </c>
      <c r="P775" s="12">
        <f t="shared" si="377"/>
        <v>-6.3711499014799733</v>
      </c>
      <c r="Q775" s="44">
        <f t="shared" si="367"/>
        <v>-365.03999999999269</v>
      </c>
      <c r="R775" s="47">
        <f t="shared" si="368"/>
        <v>43.449001301733794</v>
      </c>
      <c r="S775" s="47">
        <f t="shared" si="369"/>
        <v>-21.224357228816057</v>
      </c>
      <c r="T775" s="47">
        <f t="shared" si="370"/>
        <v>48.355858527116041</v>
      </c>
      <c r="U775" s="12">
        <f t="shared" si="378"/>
        <v>0.45439643922186396</v>
      </c>
      <c r="V775" s="51">
        <f t="shared" si="371"/>
        <v>0.45439643922186396</v>
      </c>
      <c r="W775" s="47">
        <f t="shared" si="384"/>
        <v>3.5959890928116569</v>
      </c>
      <c r="X775" s="51">
        <f t="shared" si="372"/>
        <v>3.5959890928116569</v>
      </c>
      <c r="Y775" s="51">
        <f t="shared" si="373"/>
        <v>3.5999999999999996</v>
      </c>
      <c r="Z775" s="47">
        <f t="shared" si="385"/>
        <v>-43.449001301733787</v>
      </c>
      <c r="AA775" s="47">
        <f t="shared" si="386"/>
        <v>-21.224357228816057</v>
      </c>
      <c r="AB775" s="47">
        <f t="shared" si="374"/>
        <v>48.355858527116034</v>
      </c>
      <c r="AC775" s="51"/>
      <c r="AD775" s="12">
        <f t="shared" si="383"/>
        <v>-3.5959890928116569</v>
      </c>
      <c r="AE775" s="44">
        <f t="shared" si="375"/>
        <v>-206.0349981931856</v>
      </c>
      <c r="AF775" s="43">
        <f t="shared" si="382"/>
        <v>5.1622934127750426</v>
      </c>
      <c r="AG775" s="45">
        <f t="shared" si="379"/>
        <v>43390</v>
      </c>
      <c r="AH775" s="42">
        <f t="shared" si="380"/>
        <v>300</v>
      </c>
      <c r="AI775" s="45">
        <f t="shared" si="381"/>
        <v>43390</v>
      </c>
      <c r="AJ775" s="30">
        <f t="shared" si="365"/>
        <v>-43.449001301733787</v>
      </c>
      <c r="AK775" s="30">
        <f t="shared" si="366"/>
        <v>-21.224357228816057</v>
      </c>
      <c r="AL775" s="42"/>
      <c r="AM775" s="42"/>
    </row>
    <row r="776" spans="15:39" x14ac:dyDescent="0.25">
      <c r="O776" s="44">
        <f t="shared" si="376"/>
        <v>43.617644162318854</v>
      </c>
      <c r="P776" s="12">
        <f t="shared" si="377"/>
        <v>-6.3774330867871525</v>
      </c>
      <c r="Q776" s="44">
        <f t="shared" si="367"/>
        <v>-365.3999999999927</v>
      </c>
      <c r="R776" s="47">
        <f t="shared" si="368"/>
        <v>43.424067513596746</v>
      </c>
      <c r="S776" s="47">
        <f t="shared" si="369"/>
        <v>-21.497277921474762</v>
      </c>
      <c r="T776" s="47">
        <f t="shared" si="370"/>
        <v>48.453922415615999</v>
      </c>
      <c r="U776" s="12">
        <f t="shared" si="378"/>
        <v>0.45968334868762112</v>
      </c>
      <c r="V776" s="51">
        <f t="shared" si="371"/>
        <v>0.45968334868762112</v>
      </c>
      <c r="W776" s="47">
        <f t="shared" si="384"/>
        <v>3.6012760022774142</v>
      </c>
      <c r="X776" s="51">
        <f t="shared" si="372"/>
        <v>3.6012760022774142</v>
      </c>
      <c r="Y776" s="51">
        <f t="shared" si="373"/>
        <v>3.61</v>
      </c>
      <c r="Z776" s="47">
        <f t="shared" si="385"/>
        <v>-43.424067513596746</v>
      </c>
      <c r="AA776" s="47">
        <f t="shared" si="386"/>
        <v>-21.497277921474762</v>
      </c>
      <c r="AB776" s="47">
        <f t="shared" si="374"/>
        <v>48.453922415615999</v>
      </c>
      <c r="AC776" s="51"/>
      <c r="AD776" s="12">
        <f t="shared" si="383"/>
        <v>-3.6012760022774142</v>
      </c>
      <c r="AE776" s="44">
        <f t="shared" si="375"/>
        <v>-206.33791579224126</v>
      </c>
      <c r="AF776" s="43">
        <f t="shared" si="382"/>
        <v>5.1675803222407994</v>
      </c>
      <c r="AG776" s="45">
        <f t="shared" si="379"/>
        <v>43391</v>
      </c>
      <c r="AH776" s="42">
        <f t="shared" si="380"/>
        <v>301</v>
      </c>
      <c r="AI776" s="45">
        <f t="shared" si="381"/>
        <v>43391</v>
      </c>
      <c r="AJ776" s="30">
        <f t="shared" si="365"/>
        <v>-43.424067513596746</v>
      </c>
      <c r="AK776" s="30">
        <f t="shared" si="366"/>
        <v>-21.497277921474762</v>
      </c>
      <c r="AL776" s="42"/>
      <c r="AM776" s="42"/>
    </row>
    <row r="777" spans="15:39" x14ac:dyDescent="0.25">
      <c r="O777" s="44">
        <f t="shared" si="376"/>
        <v>43.617644162318854</v>
      </c>
      <c r="P777" s="12">
        <f t="shared" si="377"/>
        <v>-6.3837162720943317</v>
      </c>
      <c r="Q777" s="44">
        <f t="shared" si="367"/>
        <v>-365.75999999999271</v>
      </c>
      <c r="R777" s="47">
        <f t="shared" si="368"/>
        <v>43.397419417628178</v>
      </c>
      <c r="S777" s="47">
        <f t="shared" si="369"/>
        <v>-21.770036564332184</v>
      </c>
      <c r="T777" s="47">
        <f t="shared" si="370"/>
        <v>48.551730186697689</v>
      </c>
      <c r="U777" s="12">
        <f t="shared" si="378"/>
        <v>0.46496160331443709</v>
      </c>
      <c r="V777" s="51">
        <f t="shared" si="371"/>
        <v>0.46496160331443709</v>
      </c>
      <c r="W777" s="47">
        <f t="shared" si="384"/>
        <v>3.6065542569042304</v>
      </c>
      <c r="X777" s="51">
        <f t="shared" si="372"/>
        <v>3.6065542569042304</v>
      </c>
      <c r="Y777" s="51">
        <f t="shared" si="373"/>
        <v>3.61</v>
      </c>
      <c r="Z777" s="47">
        <f t="shared" si="385"/>
        <v>-43.397419417628178</v>
      </c>
      <c r="AA777" s="47">
        <f t="shared" si="386"/>
        <v>-21.770036564332184</v>
      </c>
      <c r="AB777" s="47">
        <f t="shared" si="374"/>
        <v>48.551730186697689</v>
      </c>
      <c r="AC777" s="51"/>
      <c r="AD777" s="12">
        <f t="shared" si="383"/>
        <v>-3.6065542569042304</v>
      </c>
      <c r="AE777" s="44">
        <f t="shared" si="375"/>
        <v>-206.64033750555325</v>
      </c>
      <c r="AF777" s="43">
        <f t="shared" si="382"/>
        <v>5.1728585768676156</v>
      </c>
      <c r="AG777" s="45">
        <f t="shared" si="379"/>
        <v>43391</v>
      </c>
      <c r="AH777" s="42">
        <f t="shared" si="380"/>
        <v>301</v>
      </c>
      <c r="AI777" s="45">
        <f t="shared" si="381"/>
        <v>43391</v>
      </c>
      <c r="AJ777" s="30">
        <f t="shared" si="365"/>
        <v>-43.397419417628178</v>
      </c>
      <c r="AK777" s="30">
        <f t="shared" si="366"/>
        <v>-21.770036564332184</v>
      </c>
      <c r="AL777" s="42"/>
      <c r="AM777" s="42"/>
    </row>
    <row r="778" spans="15:39" x14ac:dyDescent="0.25">
      <c r="O778" s="44">
        <f t="shared" si="376"/>
        <v>43.617644162318854</v>
      </c>
      <c r="P778" s="12">
        <f t="shared" si="377"/>
        <v>-6.3899994574015109</v>
      </c>
      <c r="Q778" s="44">
        <f t="shared" si="367"/>
        <v>-366.11999999999261</v>
      </c>
      <c r="R778" s="47">
        <f t="shared" si="368"/>
        <v>43.369058065849281</v>
      </c>
      <c r="S778" s="47">
        <f t="shared" si="369"/>
        <v>-22.042622389344132</v>
      </c>
      <c r="T778" s="47">
        <f t="shared" si="370"/>
        <v>48.649279535448642</v>
      </c>
      <c r="U778" s="12">
        <f t="shared" si="378"/>
        <v>0.47023127790133223</v>
      </c>
      <c r="V778" s="51">
        <f t="shared" si="371"/>
        <v>0.47023127790133223</v>
      </c>
      <c r="W778" s="47">
        <f t="shared" si="384"/>
        <v>3.6118239314911254</v>
      </c>
      <c r="X778" s="51">
        <f t="shared" si="372"/>
        <v>3.6118239314911254</v>
      </c>
      <c r="Y778" s="51">
        <f t="shared" si="373"/>
        <v>3.6199999999999997</v>
      </c>
      <c r="Z778" s="47">
        <f t="shared" si="385"/>
        <v>-43.369058065849281</v>
      </c>
      <c r="AA778" s="47">
        <f t="shared" si="386"/>
        <v>-22.042622389344132</v>
      </c>
      <c r="AB778" s="47">
        <f t="shared" si="374"/>
        <v>48.649279535448642</v>
      </c>
      <c r="AC778" s="51"/>
      <c r="AD778" s="12">
        <f t="shared" si="383"/>
        <v>-3.6118239314911254</v>
      </c>
      <c r="AE778" s="44">
        <f t="shared" si="375"/>
        <v>-206.94226761878969</v>
      </c>
      <c r="AF778" s="43">
        <f t="shared" si="382"/>
        <v>5.1781282514545106</v>
      </c>
      <c r="AG778" s="45">
        <f t="shared" si="379"/>
        <v>43391</v>
      </c>
      <c r="AH778" s="42">
        <f t="shared" si="380"/>
        <v>301</v>
      </c>
      <c r="AI778" s="45">
        <f t="shared" si="381"/>
        <v>43391</v>
      </c>
      <c r="AJ778" s="30">
        <f t="shared" si="365"/>
        <v>-43.369058065849281</v>
      </c>
      <c r="AK778" s="30">
        <f t="shared" si="366"/>
        <v>-22.042622389344132</v>
      </c>
      <c r="AL778" s="42"/>
      <c r="AM778" s="42"/>
    </row>
    <row r="779" spans="15:39" x14ac:dyDescent="0.25">
      <c r="O779" s="44">
        <f t="shared" si="376"/>
        <v>43.617644162318854</v>
      </c>
      <c r="P779" s="12">
        <f t="shared" si="377"/>
        <v>-6.3962826427086901</v>
      </c>
      <c r="Q779" s="44">
        <f t="shared" si="367"/>
        <v>-366.47999999999263</v>
      </c>
      <c r="R779" s="47">
        <f t="shared" si="368"/>
        <v>43.338984577917664</v>
      </c>
      <c r="S779" s="47">
        <f t="shared" si="369"/>
        <v>-22.315024635288982</v>
      </c>
      <c r="T779" s="47">
        <f t="shared" si="370"/>
        <v>48.746568173754952</v>
      </c>
      <c r="U779" s="12">
        <f t="shared" si="378"/>
        <v>0.47549244662129392</v>
      </c>
      <c r="V779" s="51">
        <f t="shared" si="371"/>
        <v>0.47549244662129392</v>
      </c>
      <c r="W779" s="47">
        <f t="shared" si="384"/>
        <v>3.6170851002110869</v>
      </c>
      <c r="X779" s="51">
        <f t="shared" si="372"/>
        <v>3.6170851002110869</v>
      </c>
      <c r="Y779" s="51">
        <f t="shared" si="373"/>
        <v>3.6199999999999997</v>
      </c>
      <c r="Z779" s="47">
        <f t="shared" si="385"/>
        <v>-43.338984577917664</v>
      </c>
      <c r="AA779" s="47">
        <f t="shared" si="386"/>
        <v>-22.315024635288978</v>
      </c>
      <c r="AB779" s="47">
        <f t="shared" si="374"/>
        <v>48.746568173754952</v>
      </c>
      <c r="AC779" s="51"/>
      <c r="AD779" s="12">
        <f t="shared" si="383"/>
        <v>-3.6170851002110869</v>
      </c>
      <c r="AE779" s="44">
        <f t="shared" si="375"/>
        <v>-207.24371038174971</v>
      </c>
      <c r="AF779" s="43">
        <f t="shared" si="382"/>
        <v>5.1833894201744721</v>
      </c>
      <c r="AG779" s="45">
        <f t="shared" si="379"/>
        <v>43392</v>
      </c>
      <c r="AH779" s="42">
        <f t="shared" si="380"/>
        <v>302</v>
      </c>
      <c r="AI779" s="45">
        <f t="shared" si="381"/>
        <v>43392</v>
      </c>
      <c r="AJ779" s="30">
        <f t="shared" ref="AJ779:AJ842" si="387">Z779</f>
        <v>-43.338984577917664</v>
      </c>
      <c r="AK779" s="30">
        <f t="shared" ref="AK779:AK842" si="388">AA779</f>
        <v>-22.315024635288978</v>
      </c>
      <c r="AL779" s="42"/>
      <c r="AM779" s="42"/>
    </row>
    <row r="780" spans="15:39" x14ac:dyDescent="0.25">
      <c r="O780" s="44">
        <f t="shared" si="376"/>
        <v>43.617644162318854</v>
      </c>
      <c r="P780" s="12">
        <f t="shared" si="377"/>
        <v>-6.4025658280158693</v>
      </c>
      <c r="Q780" s="44">
        <f t="shared" ref="Q780:Q843" si="389">P780*180/PI()</f>
        <v>-366.83999999999264</v>
      </c>
      <c r="R780" s="47">
        <f t="shared" ref="R780:R843" si="390">O780*COS(P780)</f>
        <v>43.307200141083143</v>
      </c>
      <c r="S780" s="47">
        <f t="shared" ref="S780:S843" si="391">O780*SIN(P780)+$S$8</f>
        <v>-22.587232548192489</v>
      </c>
      <c r="T780" s="47">
        <f t="shared" ref="T780:T843" si="392">SQRT(R780^2+S780^2)</f>
        <v>48.843593830163215</v>
      </c>
      <c r="U780" s="12">
        <f t="shared" si="378"/>
        <v>0.48074518302681601</v>
      </c>
      <c r="V780" s="51">
        <f t="shared" ref="V780:V843" si="393">U780+$D$8-$I$10</f>
        <v>0.48074518302681601</v>
      </c>
      <c r="W780" s="47">
        <f t="shared" si="384"/>
        <v>3.6223378366166092</v>
      </c>
      <c r="X780" s="51">
        <f t="shared" ref="X780:X843" si="394">IF(AND(W780&gt;0,W780&lt;=2*PI()),W780,MOD(W780,2*PI()))</f>
        <v>3.6223378366166092</v>
      </c>
      <c r="Y780" s="51">
        <f t="shared" ref="Y780:Y843" si="395">ROUNDUP(X780,2)</f>
        <v>3.63</v>
      </c>
      <c r="Z780" s="47">
        <f t="shared" si="385"/>
        <v>-43.307200141083143</v>
      </c>
      <c r="AA780" s="47">
        <f t="shared" si="386"/>
        <v>-22.587232548192489</v>
      </c>
      <c r="AB780" s="47">
        <f t="shared" ref="AB780:AB843" si="396">SQRT(Z780^2+AA780^2)</f>
        <v>48.843593830163215</v>
      </c>
      <c r="AC780" s="51"/>
      <c r="AD780" s="12">
        <f t="shared" si="383"/>
        <v>-3.6223378366166092</v>
      </c>
      <c r="AE780" s="44">
        <f t="shared" ref="AE780:AE843" si="397">AD780*180/PI()</f>
        <v>-207.54467000868087</v>
      </c>
      <c r="AF780" s="43">
        <f t="shared" si="382"/>
        <v>5.1886421565799949</v>
      </c>
      <c r="AG780" s="45">
        <f t="shared" si="379"/>
        <v>43392</v>
      </c>
      <c r="AH780" s="42">
        <f t="shared" si="380"/>
        <v>302</v>
      </c>
      <c r="AI780" s="45">
        <f t="shared" si="381"/>
        <v>43392</v>
      </c>
      <c r="AJ780" s="30">
        <f t="shared" si="387"/>
        <v>-43.307200141083143</v>
      </c>
      <c r="AK780" s="30">
        <f t="shared" si="388"/>
        <v>-22.587232548192489</v>
      </c>
      <c r="AL780" s="42"/>
      <c r="AM780" s="42"/>
    </row>
    <row r="781" spans="15:39" x14ac:dyDescent="0.25">
      <c r="O781" s="44">
        <f t="shared" ref="O781:O844" si="398">O780</f>
        <v>43.617644162318854</v>
      </c>
      <c r="P781" s="12">
        <f t="shared" ref="P781:P844" si="399">P780-2*PI()/P$8</f>
        <v>-6.4088490133230485</v>
      </c>
      <c r="Q781" s="44">
        <f t="shared" si="389"/>
        <v>-367.19999999999254</v>
      </c>
      <c r="R781" s="47">
        <f t="shared" si="390"/>
        <v>43.273706010140856</v>
      </c>
      <c r="S781" s="47">
        <f t="shared" si="391"/>
        <v>-22.859235381752349</v>
      </c>
      <c r="T781" s="47">
        <f t="shared" si="392"/>
        <v>48.940354249744239</v>
      </c>
      <c r="U781" s="12">
        <f t="shared" ref="U781:U844" si="400">-ATAN(S781/R781)</f>
        <v>0.4859895600554191</v>
      </c>
      <c r="V781" s="51">
        <f t="shared" si="393"/>
        <v>0.4859895600554191</v>
      </c>
      <c r="W781" s="47">
        <f t="shared" si="384"/>
        <v>3.6275822136452121</v>
      </c>
      <c r="X781" s="51">
        <f t="shared" si="394"/>
        <v>3.6275822136452121</v>
      </c>
      <c r="Y781" s="51">
        <f t="shared" si="395"/>
        <v>3.63</v>
      </c>
      <c r="Z781" s="47">
        <f t="shared" si="385"/>
        <v>-43.273706010140849</v>
      </c>
      <c r="AA781" s="47">
        <f t="shared" si="386"/>
        <v>-22.859235381752349</v>
      </c>
      <c r="AB781" s="47">
        <f t="shared" si="396"/>
        <v>48.940354249744239</v>
      </c>
      <c r="AC781" s="51"/>
      <c r="AD781" s="12">
        <f t="shared" si="383"/>
        <v>-3.6275822136452121</v>
      </c>
      <c r="AE781" s="44">
        <f t="shared" si="397"/>
        <v>-207.84515067859516</v>
      </c>
      <c r="AF781" s="43">
        <f t="shared" si="382"/>
        <v>5.1938865336085973</v>
      </c>
      <c r="AG781" s="45">
        <f t="shared" ref="AG781:AG844" si="401">$AI$11+AH781-1</f>
        <v>43392</v>
      </c>
      <c r="AH781" s="42">
        <f t="shared" ref="AH781:AH844" si="402">INT(AF781/$AH$7)+1</f>
        <v>302</v>
      </c>
      <c r="AI781" s="45">
        <f t="shared" ref="AI781:AI844" si="403">$AI$11+AH781-1</f>
        <v>43392</v>
      </c>
      <c r="AJ781" s="30">
        <f t="shared" si="387"/>
        <v>-43.273706010140849</v>
      </c>
      <c r="AK781" s="30">
        <f t="shared" si="388"/>
        <v>-22.859235381752349</v>
      </c>
      <c r="AL781" s="42"/>
      <c r="AM781" s="42"/>
    </row>
    <row r="782" spans="15:39" x14ac:dyDescent="0.25">
      <c r="O782" s="44">
        <f t="shared" si="398"/>
        <v>43.617644162318854</v>
      </c>
      <c r="P782" s="12">
        <f t="shared" si="399"/>
        <v>-6.4151321986302277</v>
      </c>
      <c r="Q782" s="44">
        <f t="shared" si="389"/>
        <v>-367.55999999999256</v>
      </c>
      <c r="R782" s="47">
        <f t="shared" si="390"/>
        <v>43.238503507381743</v>
      </c>
      <c r="S782" s="47">
        <f t="shared" si="391"/>
        <v>-23.131022397762433</v>
      </c>
      <c r="T782" s="47">
        <f t="shared" si="392"/>
        <v>49.03684719395865</v>
      </c>
      <c r="U782" s="12">
        <f t="shared" si="400"/>
        <v>0.49122565003515017</v>
      </c>
      <c r="V782" s="51">
        <f t="shared" si="393"/>
        <v>0.49122565003515017</v>
      </c>
      <c r="W782" s="47">
        <f t="shared" si="384"/>
        <v>3.6328183036249433</v>
      </c>
      <c r="X782" s="51">
        <f t="shared" si="394"/>
        <v>3.6328183036249433</v>
      </c>
      <c r="Y782" s="51">
        <f t="shared" si="395"/>
        <v>3.6399999999999997</v>
      </c>
      <c r="Z782" s="47">
        <f t="shared" si="385"/>
        <v>-43.238503507381736</v>
      </c>
      <c r="AA782" s="47">
        <f t="shared" si="386"/>
        <v>-23.131022397762433</v>
      </c>
      <c r="AB782" s="47">
        <f t="shared" si="396"/>
        <v>49.03684719395865</v>
      </c>
      <c r="AC782" s="51"/>
      <c r="AD782" s="12">
        <f t="shared" si="383"/>
        <v>-3.6328183036249433</v>
      </c>
      <c r="AE782" s="44">
        <f t="shared" si="397"/>
        <v>-208.1451565355845</v>
      </c>
      <c r="AF782" s="43">
        <f t="shared" ref="AF782:AF845" si="404">$AD$12-AD782</f>
        <v>5.1991226235883286</v>
      </c>
      <c r="AG782" s="45">
        <f t="shared" si="401"/>
        <v>43393</v>
      </c>
      <c r="AH782" s="42">
        <f t="shared" si="402"/>
        <v>303</v>
      </c>
      <c r="AI782" s="45">
        <f t="shared" si="403"/>
        <v>43393</v>
      </c>
      <c r="AJ782" s="30">
        <f t="shared" si="387"/>
        <v>-43.238503507381736</v>
      </c>
      <c r="AK782" s="30">
        <f t="shared" si="388"/>
        <v>-23.131022397762433</v>
      </c>
      <c r="AL782" s="42"/>
      <c r="AM782" s="42"/>
    </row>
    <row r="783" spans="15:39" x14ac:dyDescent="0.25">
      <c r="O783" s="44">
        <f t="shared" si="398"/>
        <v>43.617644162318854</v>
      </c>
      <c r="P783" s="12">
        <f t="shared" si="399"/>
        <v>-6.4214153839374069</v>
      </c>
      <c r="Q783" s="44">
        <f t="shared" si="389"/>
        <v>-367.91999999999257</v>
      </c>
      <c r="R783" s="47">
        <f t="shared" si="390"/>
        <v>43.201594022540334</v>
      </c>
      <c r="S783" s="47">
        <f t="shared" si="391"/>
        <v>-23.402582866536726</v>
      </c>
      <c r="T783" s="47">
        <f t="shared" si="392"/>
        <v>49.133070440524179</v>
      </c>
      <c r="U783" s="12">
        <f t="shared" si="400"/>
        <v>0.49645352469006121</v>
      </c>
      <c r="V783" s="51">
        <f t="shared" si="393"/>
        <v>0.49645352469006121</v>
      </c>
      <c r="W783" s="47">
        <f t="shared" si="384"/>
        <v>3.6380461782798541</v>
      </c>
      <c r="X783" s="51">
        <f t="shared" si="394"/>
        <v>3.6380461782798541</v>
      </c>
      <c r="Y783" s="51">
        <f t="shared" si="395"/>
        <v>3.6399999999999997</v>
      </c>
      <c r="Z783" s="47">
        <f t="shared" si="385"/>
        <v>-43.201594022540334</v>
      </c>
      <c r="AA783" s="47">
        <f t="shared" si="386"/>
        <v>-23.402582866536722</v>
      </c>
      <c r="AB783" s="47">
        <f t="shared" si="396"/>
        <v>49.133070440524179</v>
      </c>
      <c r="AC783" s="51"/>
      <c r="AD783" s="12">
        <f t="shared" si="383"/>
        <v>-3.6380461782798541</v>
      </c>
      <c r="AE783" s="44">
        <f t="shared" si="397"/>
        <v>-208.44469168913429</v>
      </c>
      <c r="AF783" s="43">
        <f t="shared" si="404"/>
        <v>5.2043504982432394</v>
      </c>
      <c r="AG783" s="45">
        <f t="shared" si="401"/>
        <v>43393</v>
      </c>
      <c r="AH783" s="42">
        <f t="shared" si="402"/>
        <v>303</v>
      </c>
      <c r="AI783" s="45">
        <f t="shared" si="403"/>
        <v>43393</v>
      </c>
      <c r="AJ783" s="30">
        <f t="shared" si="387"/>
        <v>-43.201594022540334</v>
      </c>
      <c r="AK783" s="30">
        <f t="shared" si="388"/>
        <v>-23.402582866536722</v>
      </c>
      <c r="AL783" s="42"/>
      <c r="AM783" s="42"/>
    </row>
    <row r="784" spans="15:39" x14ac:dyDescent="0.25">
      <c r="O784" s="44">
        <f t="shared" si="398"/>
        <v>43.617644162318854</v>
      </c>
      <c r="P784" s="12">
        <f t="shared" si="399"/>
        <v>-6.427698569244586</v>
      </c>
      <c r="Q784" s="44">
        <f t="shared" si="389"/>
        <v>-368.27999999999247</v>
      </c>
      <c r="R784" s="47">
        <f t="shared" si="390"/>
        <v>43.162979012739889</v>
      </c>
      <c r="S784" s="47">
        <f t="shared" si="391"/>
        <v>-23.673906067332904</v>
      </c>
      <c r="T784" s="47">
        <f t="shared" si="392"/>
        <v>49.229021783284765</v>
      </c>
      <c r="U784" s="12">
        <f t="shared" si="400"/>
        <v>0.50167325514566485</v>
      </c>
      <c r="V784" s="51">
        <f t="shared" si="393"/>
        <v>0.50167325514566485</v>
      </c>
      <c r="W784" s="47">
        <f t="shared" si="384"/>
        <v>3.643265908735458</v>
      </c>
      <c r="X784" s="51">
        <f t="shared" si="394"/>
        <v>3.643265908735458</v>
      </c>
      <c r="Y784" s="51">
        <f t="shared" si="395"/>
        <v>3.65</v>
      </c>
      <c r="Z784" s="47">
        <f t="shared" si="385"/>
        <v>-43.162979012739889</v>
      </c>
      <c r="AA784" s="47">
        <f t="shared" si="386"/>
        <v>-23.673906067332904</v>
      </c>
      <c r="AB784" s="47">
        <f t="shared" si="396"/>
        <v>49.229021783284765</v>
      </c>
      <c r="AC784" s="51"/>
      <c r="AD784" s="12">
        <f t="shared" si="383"/>
        <v>-3.643265908735458</v>
      </c>
      <c r="AE784" s="44">
        <f t="shared" si="397"/>
        <v>-208.74376021443629</v>
      </c>
      <c r="AF784" s="43">
        <f t="shared" si="404"/>
        <v>5.2095702286988432</v>
      </c>
      <c r="AG784" s="45">
        <f t="shared" si="401"/>
        <v>43393</v>
      </c>
      <c r="AH784" s="42">
        <f t="shared" si="402"/>
        <v>303</v>
      </c>
      <c r="AI784" s="45">
        <f t="shared" si="403"/>
        <v>43393</v>
      </c>
      <c r="AJ784" s="30">
        <f t="shared" si="387"/>
        <v>-43.162979012739889</v>
      </c>
      <c r="AK784" s="30">
        <f t="shared" si="388"/>
        <v>-23.673906067332904</v>
      </c>
      <c r="AL784" s="42"/>
      <c r="AM784" s="42"/>
    </row>
    <row r="785" spans="15:39" x14ac:dyDescent="0.25">
      <c r="O785" s="44">
        <f t="shared" si="398"/>
        <v>43.617644162318854</v>
      </c>
      <c r="P785" s="12">
        <f t="shared" si="399"/>
        <v>-6.4339817545517652</v>
      </c>
      <c r="Q785" s="44">
        <f t="shared" si="389"/>
        <v>-368.63999999999248</v>
      </c>
      <c r="R785" s="47">
        <f t="shared" si="390"/>
        <v>43.122660002434884</v>
      </c>
      <c r="S785" s="47">
        <f t="shared" si="391"/>
        <v>-23.94498128877558</v>
      </c>
      <c r="T785" s="47">
        <f t="shared" si="392"/>
        <v>49.324699032081384</v>
      </c>
      <c r="U785" s="12">
        <f t="shared" si="400"/>
        <v>0.50688491193436691</v>
      </c>
      <c r="V785" s="51">
        <f t="shared" si="393"/>
        <v>0.50688491193436691</v>
      </c>
      <c r="W785" s="47">
        <f t="shared" si="384"/>
        <v>3.6484775655241601</v>
      </c>
      <c r="X785" s="51">
        <f t="shared" si="394"/>
        <v>3.6484775655241601</v>
      </c>
      <c r="Y785" s="51">
        <f t="shared" si="395"/>
        <v>3.65</v>
      </c>
      <c r="Z785" s="47">
        <f t="shared" si="385"/>
        <v>-43.122660002434884</v>
      </c>
      <c r="AA785" s="47">
        <f t="shared" si="386"/>
        <v>-23.94498128877558</v>
      </c>
      <c r="AB785" s="47">
        <f t="shared" si="396"/>
        <v>49.324699032081384</v>
      </c>
      <c r="AC785" s="51"/>
      <c r="AD785" s="12">
        <f t="shared" si="383"/>
        <v>-3.6484775655241601</v>
      </c>
      <c r="AE785" s="44">
        <f t="shared" si="397"/>
        <v>-209.04236615269963</v>
      </c>
      <c r="AF785" s="43">
        <f t="shared" si="404"/>
        <v>5.214781885487545</v>
      </c>
      <c r="AG785" s="45">
        <f t="shared" si="401"/>
        <v>43393</v>
      </c>
      <c r="AH785" s="42">
        <f t="shared" si="402"/>
        <v>303</v>
      </c>
      <c r="AI785" s="45">
        <f t="shared" si="403"/>
        <v>43393</v>
      </c>
      <c r="AJ785" s="30">
        <f t="shared" si="387"/>
        <v>-43.122660002434884</v>
      </c>
      <c r="AK785" s="30">
        <f t="shared" si="388"/>
        <v>-23.94498128877558</v>
      </c>
      <c r="AL785" s="42"/>
      <c r="AM785" s="42"/>
    </row>
    <row r="786" spans="15:39" x14ac:dyDescent="0.25">
      <c r="O786" s="44">
        <f t="shared" si="398"/>
        <v>43.617644162318854</v>
      </c>
      <c r="P786" s="12">
        <f t="shared" si="399"/>
        <v>-6.4402649398589444</v>
      </c>
      <c r="Q786" s="44">
        <f t="shared" si="389"/>
        <v>-368.9999999999925</v>
      </c>
      <c r="R786" s="47">
        <f t="shared" si="390"/>
        <v>43.080638583350805</v>
      </c>
      <c r="S786" s="47">
        <f t="shared" si="391"/>
        <v>-24.215797829279168</v>
      </c>
      <c r="T786" s="47">
        <f t="shared" si="392"/>
        <v>49.420100012624573</v>
      </c>
      <c r="U786" s="12">
        <f t="shared" si="400"/>
        <v>0.51208856500087552</v>
      </c>
      <c r="V786" s="51">
        <f t="shared" si="393"/>
        <v>0.51208856500087552</v>
      </c>
      <c r="W786" s="47">
        <f t="shared" si="384"/>
        <v>3.6536812185906689</v>
      </c>
      <c r="X786" s="51">
        <f t="shared" si="394"/>
        <v>3.6536812185906689</v>
      </c>
      <c r="Y786" s="51">
        <f t="shared" si="395"/>
        <v>3.6599999999999997</v>
      </c>
      <c r="Z786" s="47">
        <f t="shared" si="385"/>
        <v>-43.080638583350805</v>
      </c>
      <c r="AA786" s="47">
        <f t="shared" si="386"/>
        <v>-24.215797829279165</v>
      </c>
      <c r="AB786" s="47">
        <f t="shared" si="396"/>
        <v>49.420100012624573</v>
      </c>
      <c r="AC786" s="51"/>
      <c r="AD786" s="12">
        <f t="shared" si="383"/>
        <v>-3.6536812185906689</v>
      </c>
      <c r="AE786" s="44">
        <f t="shared" si="397"/>
        <v>-209.3405135114609</v>
      </c>
      <c r="AF786" s="43">
        <f t="shared" si="404"/>
        <v>5.2199855385540541</v>
      </c>
      <c r="AG786" s="45">
        <f t="shared" si="401"/>
        <v>43394</v>
      </c>
      <c r="AH786" s="42">
        <f t="shared" si="402"/>
        <v>304</v>
      </c>
      <c r="AI786" s="45">
        <f t="shared" si="403"/>
        <v>43394</v>
      </c>
      <c r="AJ786" s="30">
        <f t="shared" si="387"/>
        <v>-43.080638583350805</v>
      </c>
      <c r="AK786" s="30">
        <f t="shared" si="388"/>
        <v>-24.215797829279165</v>
      </c>
      <c r="AL786" s="42"/>
      <c r="AM786" s="42"/>
    </row>
    <row r="787" spans="15:39" x14ac:dyDescent="0.25">
      <c r="O787" s="44">
        <f t="shared" si="398"/>
        <v>43.617644162318854</v>
      </c>
      <c r="P787" s="12">
        <f t="shared" si="399"/>
        <v>-6.4465481251661236</v>
      </c>
      <c r="Q787" s="44">
        <f t="shared" si="389"/>
        <v>-369.3599999999924</v>
      </c>
      <c r="R787" s="47">
        <f t="shared" si="390"/>
        <v>43.03691641442132</v>
      </c>
      <c r="S787" s="47">
        <f t="shared" si="391"/>
        <v>-24.486344997470361</v>
      </c>
      <c r="T787" s="47">
        <f t="shared" si="392"/>
        <v>49.515222566368706</v>
      </c>
      <c r="U787" s="12">
        <f t="shared" si="400"/>
        <v>0.51728428370758428</v>
      </c>
      <c r="V787" s="51">
        <f t="shared" si="393"/>
        <v>0.51728428370758428</v>
      </c>
      <c r="W787" s="47">
        <f t="shared" si="384"/>
        <v>3.6588769372973773</v>
      </c>
      <c r="X787" s="51">
        <f t="shared" si="394"/>
        <v>3.6588769372973773</v>
      </c>
      <c r="Y787" s="51">
        <f t="shared" si="395"/>
        <v>3.6599999999999997</v>
      </c>
      <c r="Z787" s="47">
        <f t="shared" si="385"/>
        <v>-43.03691641442132</v>
      </c>
      <c r="AA787" s="47">
        <f t="shared" si="386"/>
        <v>-24.486344997470361</v>
      </c>
      <c r="AB787" s="47">
        <f t="shared" si="396"/>
        <v>49.515222566368706</v>
      </c>
      <c r="AC787" s="51"/>
      <c r="AD787" s="12">
        <f t="shared" si="383"/>
        <v>-3.6588769372973773</v>
      </c>
      <c r="AE787" s="44">
        <f t="shared" si="397"/>
        <v>-209.63820626489246</v>
      </c>
      <c r="AF787" s="43">
        <f t="shared" si="404"/>
        <v>5.225181257260763</v>
      </c>
      <c r="AG787" s="45">
        <f t="shared" si="401"/>
        <v>43394</v>
      </c>
      <c r="AH787" s="42">
        <f t="shared" si="402"/>
        <v>304</v>
      </c>
      <c r="AI787" s="45">
        <f t="shared" si="403"/>
        <v>43394</v>
      </c>
      <c r="AJ787" s="30">
        <f t="shared" si="387"/>
        <v>-43.03691641442132</v>
      </c>
      <c r="AK787" s="30">
        <f t="shared" si="388"/>
        <v>-24.486344997470361</v>
      </c>
      <c r="AL787" s="42"/>
      <c r="AM787" s="42"/>
    </row>
    <row r="788" spans="15:39" x14ac:dyDescent="0.25">
      <c r="O788" s="44">
        <f t="shared" si="398"/>
        <v>43.617644162318854</v>
      </c>
      <c r="P788" s="12">
        <f t="shared" si="399"/>
        <v>-6.4528313104733028</v>
      </c>
      <c r="Q788" s="44">
        <f t="shared" si="389"/>
        <v>-369.71999999999241</v>
      </c>
      <c r="R788" s="47">
        <f t="shared" si="390"/>
        <v>42.991495221722801</v>
      </c>
      <c r="S788" s="47">
        <f t="shared" si="391"/>
        <v>-24.756612112610206</v>
      </c>
      <c r="T788" s="47">
        <f t="shared" si="392"/>
        <v>49.610064550387889</v>
      </c>
      <c r="U788" s="12">
        <f t="shared" si="400"/>
        <v>0.5224721368399301</v>
      </c>
      <c r="V788" s="51">
        <f t="shared" si="393"/>
        <v>0.5224721368399301</v>
      </c>
      <c r="W788" s="47">
        <f t="shared" si="384"/>
        <v>3.6640647904297232</v>
      </c>
      <c r="X788" s="51">
        <f t="shared" si="394"/>
        <v>3.6640647904297232</v>
      </c>
      <c r="Y788" s="51">
        <f t="shared" si="395"/>
        <v>3.67</v>
      </c>
      <c r="Z788" s="47">
        <f t="shared" si="385"/>
        <v>-42.991495221722801</v>
      </c>
      <c r="AA788" s="47">
        <f t="shared" si="386"/>
        <v>-24.756612112610206</v>
      </c>
      <c r="AB788" s="47">
        <f t="shared" si="396"/>
        <v>49.610064550387889</v>
      </c>
      <c r="AC788" s="51"/>
      <c r="AD788" s="12">
        <f t="shared" si="383"/>
        <v>-3.6640647904297232</v>
      </c>
      <c r="AE788" s="44">
        <f t="shared" si="397"/>
        <v>-209.93544835410961</v>
      </c>
      <c r="AF788" s="43">
        <f t="shared" si="404"/>
        <v>5.2303691103931085</v>
      </c>
      <c r="AG788" s="45">
        <f t="shared" si="401"/>
        <v>43394</v>
      </c>
      <c r="AH788" s="42">
        <f t="shared" si="402"/>
        <v>304</v>
      </c>
      <c r="AI788" s="45">
        <f t="shared" si="403"/>
        <v>43394</v>
      </c>
      <c r="AJ788" s="30">
        <f t="shared" si="387"/>
        <v>-42.991495221722801</v>
      </c>
      <c r="AK788" s="30">
        <f t="shared" si="388"/>
        <v>-24.756612112610206</v>
      </c>
      <c r="AL788" s="42"/>
      <c r="AM788" s="42"/>
    </row>
    <row r="789" spans="15:39" x14ac:dyDescent="0.25">
      <c r="O789" s="44">
        <f t="shared" si="398"/>
        <v>43.617644162318854</v>
      </c>
      <c r="P789" s="12">
        <f t="shared" si="399"/>
        <v>-6.459114495780482</v>
      </c>
      <c r="Q789" s="44">
        <f t="shared" si="389"/>
        <v>-370.07999999999242</v>
      </c>
      <c r="R789" s="47">
        <f t="shared" si="390"/>
        <v>42.944376798406154</v>
      </c>
      <c r="S789" s="47">
        <f t="shared" si="391"/>
        <v>-25.026588505015773</v>
      </c>
      <c r="T789" s="47">
        <f t="shared" si="392"/>
        <v>49.704623837253536</v>
      </c>
      <c r="U789" s="12">
        <f t="shared" si="400"/>
        <v>0.52765219261172558</v>
      </c>
      <c r="V789" s="51">
        <f t="shared" si="393"/>
        <v>0.52765219261172558</v>
      </c>
      <c r="W789" s="47">
        <f t="shared" si="384"/>
        <v>3.6692448462015186</v>
      </c>
      <c r="X789" s="51">
        <f t="shared" si="394"/>
        <v>3.6692448462015186</v>
      </c>
      <c r="Y789" s="51">
        <f t="shared" si="395"/>
        <v>3.67</v>
      </c>
      <c r="Z789" s="47">
        <f t="shared" si="385"/>
        <v>-42.944376798406154</v>
      </c>
      <c r="AA789" s="47">
        <f t="shared" si="386"/>
        <v>-25.026588505015777</v>
      </c>
      <c r="AB789" s="47">
        <f t="shared" si="396"/>
        <v>49.704623837253536</v>
      </c>
      <c r="AC789" s="51"/>
      <c r="AD789" s="12">
        <f t="shared" si="383"/>
        <v>-3.6692448462015186</v>
      </c>
      <c r="AE789" s="44">
        <f t="shared" si="397"/>
        <v>-210.23224368747589</v>
      </c>
      <c r="AF789" s="43">
        <f t="shared" si="404"/>
        <v>5.2355491661649038</v>
      </c>
      <c r="AG789" s="45">
        <f t="shared" si="401"/>
        <v>43395</v>
      </c>
      <c r="AH789" s="42">
        <f t="shared" si="402"/>
        <v>305</v>
      </c>
      <c r="AI789" s="45">
        <f t="shared" si="403"/>
        <v>43395</v>
      </c>
      <c r="AJ789" s="30">
        <f t="shared" si="387"/>
        <v>-42.944376798406154</v>
      </c>
      <c r="AK789" s="30">
        <f t="shared" si="388"/>
        <v>-25.026588505015777</v>
      </c>
      <c r="AL789" s="42"/>
      <c r="AM789" s="42"/>
    </row>
    <row r="790" spans="15:39" x14ac:dyDescent="0.25">
      <c r="O790" s="44">
        <f t="shared" si="398"/>
        <v>43.617644162318854</v>
      </c>
      <c r="P790" s="12">
        <f t="shared" si="399"/>
        <v>-6.4653976810876612</v>
      </c>
      <c r="Q790" s="44">
        <f t="shared" si="389"/>
        <v>-370.43999999999232</v>
      </c>
      <c r="R790" s="47">
        <f t="shared" si="390"/>
        <v>42.895563004626062</v>
      </c>
      <c r="S790" s="47">
        <f t="shared" si="391"/>
        <v>-25.296263516481364</v>
      </c>
      <c r="T790" s="47">
        <f t="shared" si="392"/>
        <v>49.798898314913657</v>
      </c>
      <c r="U790" s="12">
        <f t="shared" si="400"/>
        <v>0.53282451867046243</v>
      </c>
      <c r="V790" s="51">
        <f t="shared" si="393"/>
        <v>0.53282451867046243</v>
      </c>
      <c r="W790" s="47">
        <f t="shared" si="384"/>
        <v>3.6744171722602554</v>
      </c>
      <c r="X790" s="51">
        <f t="shared" si="394"/>
        <v>3.6744171722602554</v>
      </c>
      <c r="Y790" s="51">
        <f t="shared" si="395"/>
        <v>3.6799999999999997</v>
      </c>
      <c r="Z790" s="47">
        <f t="shared" si="385"/>
        <v>-42.895563004626069</v>
      </c>
      <c r="AA790" s="47">
        <f t="shared" si="386"/>
        <v>-25.296263516481364</v>
      </c>
      <c r="AB790" s="47">
        <f t="shared" si="396"/>
        <v>49.798898314913664</v>
      </c>
      <c r="AC790" s="51"/>
      <c r="AD790" s="12">
        <f t="shared" si="383"/>
        <v>-3.6744171722602554</v>
      </c>
      <c r="AE790" s="44">
        <f t="shared" si="397"/>
        <v>-210.52859614090701</v>
      </c>
      <c r="AF790" s="43">
        <f t="shared" si="404"/>
        <v>5.2407214922236403</v>
      </c>
      <c r="AG790" s="45">
        <f t="shared" si="401"/>
        <v>43395</v>
      </c>
      <c r="AH790" s="42">
        <f t="shared" si="402"/>
        <v>305</v>
      </c>
      <c r="AI790" s="45">
        <f t="shared" si="403"/>
        <v>43395</v>
      </c>
      <c r="AJ790" s="30">
        <f t="shared" si="387"/>
        <v>-42.895563004626069</v>
      </c>
      <c r="AK790" s="30">
        <f t="shared" si="388"/>
        <v>-25.296263516481364</v>
      </c>
      <c r="AL790" s="42"/>
      <c r="AM790" s="42"/>
    </row>
    <row r="791" spans="15:39" x14ac:dyDescent="0.25">
      <c r="O791" s="44">
        <f t="shared" si="398"/>
        <v>43.617644162318854</v>
      </c>
      <c r="P791" s="12">
        <f t="shared" si="399"/>
        <v>-6.4716808663948404</v>
      </c>
      <c r="Q791" s="44">
        <f t="shared" si="389"/>
        <v>-370.79999999999234</v>
      </c>
      <c r="R791" s="47">
        <f t="shared" si="390"/>
        <v>42.845055767467514</v>
      </c>
      <c r="S791" s="47">
        <f t="shared" si="391"/>
        <v>-25.565626500699281</v>
      </c>
      <c r="T791" s="47">
        <f t="shared" si="392"/>
        <v>49.892885886573637</v>
      </c>
      <c r="U791" s="12">
        <f t="shared" si="400"/>
        <v>0.5379891821025895</v>
      </c>
      <c r="V791" s="51">
        <f t="shared" si="393"/>
        <v>0.5379891821025895</v>
      </c>
      <c r="W791" s="47">
        <f t="shared" si="384"/>
        <v>3.6795818356923826</v>
      </c>
      <c r="X791" s="51">
        <f t="shared" si="394"/>
        <v>3.6795818356923826</v>
      </c>
      <c r="Y791" s="51">
        <f t="shared" si="395"/>
        <v>3.6799999999999997</v>
      </c>
      <c r="Z791" s="47">
        <f t="shared" si="385"/>
        <v>-42.845055767467514</v>
      </c>
      <c r="AA791" s="47">
        <f t="shared" si="386"/>
        <v>-25.565626500699278</v>
      </c>
      <c r="AB791" s="47">
        <f t="shared" si="396"/>
        <v>49.892885886573637</v>
      </c>
      <c r="AC791" s="51"/>
      <c r="AD791" s="12">
        <f t="shared" si="383"/>
        <v>-3.6795818356923826</v>
      </c>
      <c r="AE791" s="44">
        <f t="shared" si="397"/>
        <v>-210.82450955817347</v>
      </c>
      <c r="AF791" s="43">
        <f t="shared" si="404"/>
        <v>5.2458861556557679</v>
      </c>
      <c r="AG791" s="45">
        <f t="shared" si="401"/>
        <v>43395</v>
      </c>
      <c r="AH791" s="42">
        <f t="shared" si="402"/>
        <v>305</v>
      </c>
      <c r="AI791" s="45">
        <f t="shared" si="403"/>
        <v>43395</v>
      </c>
      <c r="AJ791" s="30">
        <f t="shared" si="387"/>
        <v>-42.845055767467514</v>
      </c>
      <c r="AK791" s="30">
        <f t="shared" si="388"/>
        <v>-25.565626500699278</v>
      </c>
      <c r="AL791" s="42"/>
      <c r="AM791" s="42"/>
    </row>
    <row r="792" spans="15:39" x14ac:dyDescent="0.25">
      <c r="O792" s="44">
        <f t="shared" si="398"/>
        <v>43.617644162318854</v>
      </c>
      <c r="P792" s="12">
        <f t="shared" si="399"/>
        <v>-6.4779640517020196</v>
      </c>
      <c r="Q792" s="44">
        <f t="shared" si="389"/>
        <v>-371.15999999999235</v>
      </c>
      <c r="R792" s="47">
        <f t="shared" si="390"/>
        <v>42.792857080869759</v>
      </c>
      <c r="S792" s="47">
        <f t="shared" si="391"/>
        <v>-25.834666823680131</v>
      </c>
      <c r="T792" s="47">
        <f t="shared" si="392"/>
        <v>49.986584470578741</v>
      </c>
      <c r="U792" s="12">
        <f t="shared" si="400"/>
        <v>0.54314624943876022</v>
      </c>
      <c r="V792" s="51">
        <f t="shared" si="393"/>
        <v>0.54314624943876022</v>
      </c>
      <c r="W792" s="47">
        <f t="shared" si="384"/>
        <v>3.6847389030285536</v>
      </c>
      <c r="X792" s="51">
        <f t="shared" si="394"/>
        <v>3.6847389030285536</v>
      </c>
      <c r="Y792" s="51">
        <f t="shared" si="395"/>
        <v>3.69</v>
      </c>
      <c r="Z792" s="47">
        <f t="shared" si="385"/>
        <v>-42.792857080869759</v>
      </c>
      <c r="AA792" s="47">
        <f t="shared" si="386"/>
        <v>-25.834666823680131</v>
      </c>
      <c r="AB792" s="47">
        <f t="shared" si="396"/>
        <v>49.986584470578741</v>
      </c>
      <c r="AC792" s="51"/>
      <c r="AD792" s="12">
        <f t="shared" si="383"/>
        <v>-3.6847389030285536</v>
      </c>
      <c r="AE792" s="44">
        <f t="shared" si="397"/>
        <v>-211.11998775120085</v>
      </c>
      <c r="AF792" s="43">
        <f t="shared" si="404"/>
        <v>5.2510432229919388</v>
      </c>
      <c r="AG792" s="45">
        <f t="shared" si="401"/>
        <v>43396</v>
      </c>
      <c r="AH792" s="42">
        <f t="shared" si="402"/>
        <v>306</v>
      </c>
      <c r="AI792" s="45">
        <f t="shared" si="403"/>
        <v>43396</v>
      </c>
      <c r="AJ792" s="30">
        <f t="shared" si="387"/>
        <v>-42.792857080869759</v>
      </c>
      <c r="AK792" s="30">
        <f t="shared" si="388"/>
        <v>-25.834666823680131</v>
      </c>
      <c r="AL792" s="42"/>
      <c r="AM792" s="42"/>
    </row>
    <row r="793" spans="15:39" x14ac:dyDescent="0.25">
      <c r="O793" s="44">
        <f t="shared" si="398"/>
        <v>43.617644162318854</v>
      </c>
      <c r="P793" s="12">
        <f t="shared" si="399"/>
        <v>-6.4842472370091988</v>
      </c>
      <c r="Q793" s="44">
        <f t="shared" si="389"/>
        <v>-371.51999999999236</v>
      </c>
      <c r="R793" s="47">
        <f t="shared" si="390"/>
        <v>42.738969005547553</v>
      </c>
      <c r="S793" s="47">
        <f t="shared" si="391"/>
        <v>-26.103373864172635</v>
      </c>
      <c r="T793" s="47">
        <f t="shared" si="392"/>
        <v>50.079992000298134</v>
      </c>
      <c r="U793" s="12">
        <f t="shared" si="400"/>
        <v>0.54829578665905299</v>
      </c>
      <c r="V793" s="51">
        <f t="shared" si="393"/>
        <v>0.54829578665905299</v>
      </c>
      <c r="W793" s="47">
        <f t="shared" si="384"/>
        <v>3.6898884402488461</v>
      </c>
      <c r="X793" s="51">
        <f t="shared" si="394"/>
        <v>3.6898884402488461</v>
      </c>
      <c r="Y793" s="51">
        <f t="shared" si="395"/>
        <v>3.69</v>
      </c>
      <c r="Z793" s="47">
        <f t="shared" si="385"/>
        <v>-42.738969005547553</v>
      </c>
      <c r="AA793" s="47">
        <f t="shared" si="386"/>
        <v>-26.103373864172635</v>
      </c>
      <c r="AB793" s="47">
        <f t="shared" si="396"/>
        <v>50.079992000298134</v>
      </c>
      <c r="AC793" s="51"/>
      <c r="AD793" s="12">
        <f t="shared" si="383"/>
        <v>-3.6898884402488461</v>
      </c>
      <c r="AE793" s="44">
        <f t="shared" si="397"/>
        <v>-211.4150345003691</v>
      </c>
      <c r="AF793" s="43">
        <f t="shared" si="404"/>
        <v>5.2561927602122314</v>
      </c>
      <c r="AG793" s="45">
        <f t="shared" si="401"/>
        <v>43396</v>
      </c>
      <c r="AH793" s="42">
        <f t="shared" si="402"/>
        <v>306</v>
      </c>
      <c r="AI793" s="45">
        <f t="shared" si="403"/>
        <v>43396</v>
      </c>
      <c r="AJ793" s="30">
        <f t="shared" si="387"/>
        <v>-42.738969005547553</v>
      </c>
      <c r="AK793" s="30">
        <f t="shared" si="388"/>
        <v>-26.103373864172635</v>
      </c>
      <c r="AL793" s="42"/>
      <c r="AM793" s="42"/>
    </row>
    <row r="794" spans="15:39" x14ac:dyDescent="0.25">
      <c r="O794" s="44">
        <f t="shared" si="398"/>
        <v>43.617644162318854</v>
      </c>
      <c r="P794" s="12">
        <f t="shared" si="399"/>
        <v>-6.490530422316378</v>
      </c>
      <c r="Q794" s="44">
        <f t="shared" si="389"/>
        <v>-371.87999999999226</v>
      </c>
      <c r="R794" s="47">
        <f t="shared" si="390"/>
        <v>42.683393668909844</v>
      </c>
      <c r="S794" s="47">
        <f t="shared" si="391"/>
        <v>-26.371737014082932</v>
      </c>
      <c r="T794" s="47">
        <f t="shared" si="392"/>
        <v>50.173106424010513</v>
      </c>
      <c r="U794" s="12">
        <f t="shared" si="400"/>
        <v>0.55343785919816091</v>
      </c>
      <c r="V794" s="51">
        <f t="shared" si="393"/>
        <v>0.55343785919816091</v>
      </c>
      <c r="W794" s="47">
        <f t="shared" si="384"/>
        <v>3.6950305127879539</v>
      </c>
      <c r="X794" s="51">
        <f t="shared" si="394"/>
        <v>3.6950305127879539</v>
      </c>
      <c r="Y794" s="51">
        <f t="shared" si="395"/>
        <v>3.6999999999999997</v>
      </c>
      <c r="Z794" s="47">
        <f t="shared" si="385"/>
        <v>-42.683393668909851</v>
      </c>
      <c r="AA794" s="47">
        <f t="shared" si="386"/>
        <v>-26.371737014082932</v>
      </c>
      <c r="AB794" s="47">
        <f t="shared" si="396"/>
        <v>50.173106424010513</v>
      </c>
      <c r="AC794" s="51"/>
      <c r="AD794" s="12">
        <f t="shared" si="383"/>
        <v>-3.6950305127879539</v>
      </c>
      <c r="AE794" s="44">
        <f t="shared" si="397"/>
        <v>-211.70965355481013</v>
      </c>
      <c r="AF794" s="43">
        <f t="shared" si="404"/>
        <v>5.2613348327513396</v>
      </c>
      <c r="AG794" s="45">
        <f t="shared" si="401"/>
        <v>43396</v>
      </c>
      <c r="AH794" s="42">
        <f t="shared" si="402"/>
        <v>306</v>
      </c>
      <c r="AI794" s="45">
        <f t="shared" si="403"/>
        <v>43396</v>
      </c>
      <c r="AJ794" s="30">
        <f t="shared" si="387"/>
        <v>-42.683393668909851</v>
      </c>
      <c r="AK794" s="30">
        <f t="shared" si="388"/>
        <v>-26.371737014082932</v>
      </c>
      <c r="AL794" s="42"/>
      <c r="AM794" s="42"/>
    </row>
    <row r="795" spans="15:39" x14ac:dyDescent="0.25">
      <c r="O795" s="44">
        <f t="shared" si="398"/>
        <v>43.617644162318854</v>
      </c>
      <c r="P795" s="12">
        <f t="shared" si="399"/>
        <v>-6.4968136076235572</v>
      </c>
      <c r="Q795" s="44">
        <f t="shared" si="389"/>
        <v>-372.23999999999228</v>
      </c>
      <c r="R795" s="47">
        <f t="shared" si="390"/>
        <v>42.626133264975763</v>
      </c>
      <c r="S795" s="47">
        <f t="shared" si="391"/>
        <v>-26.639745678893377</v>
      </c>
      <c r="T795" s="47">
        <f t="shared" si="392"/>
        <v>50.265925704791229</v>
      </c>
      <c r="U795" s="12">
        <f t="shared" si="400"/>
        <v>0.55857253195055268</v>
      </c>
      <c r="V795" s="51">
        <f t="shared" si="393"/>
        <v>0.55857253195055268</v>
      </c>
      <c r="W795" s="47">
        <f t="shared" si="384"/>
        <v>3.7001651855403459</v>
      </c>
      <c r="X795" s="51">
        <f t="shared" si="394"/>
        <v>3.7001651855403459</v>
      </c>
      <c r="Y795" s="51">
        <f t="shared" si="395"/>
        <v>3.71</v>
      </c>
      <c r="Z795" s="47">
        <f t="shared" si="385"/>
        <v>-42.626133264975763</v>
      </c>
      <c r="AA795" s="47">
        <f t="shared" si="386"/>
        <v>-26.639745678893377</v>
      </c>
      <c r="AB795" s="47">
        <f t="shared" si="396"/>
        <v>50.265925704791229</v>
      </c>
      <c r="AC795" s="51"/>
      <c r="AD795" s="12">
        <f t="shared" si="383"/>
        <v>-3.7001651855403459</v>
      </c>
      <c r="AE795" s="44">
        <f t="shared" si="397"/>
        <v>-212.00384863270301</v>
      </c>
      <c r="AF795" s="43">
        <f t="shared" si="404"/>
        <v>5.2664695055037312</v>
      </c>
      <c r="AG795" s="45">
        <f t="shared" si="401"/>
        <v>43396</v>
      </c>
      <c r="AH795" s="42">
        <f t="shared" si="402"/>
        <v>306</v>
      </c>
      <c r="AI795" s="45">
        <f t="shared" si="403"/>
        <v>43396</v>
      </c>
      <c r="AJ795" s="30">
        <f t="shared" si="387"/>
        <v>-42.626133264975763</v>
      </c>
      <c r="AK795" s="30">
        <f t="shared" si="388"/>
        <v>-26.639745678893377</v>
      </c>
      <c r="AL795" s="42"/>
      <c r="AM795" s="42"/>
    </row>
    <row r="796" spans="15:39" x14ac:dyDescent="0.25">
      <c r="O796" s="44">
        <f t="shared" si="398"/>
        <v>43.617644162318854</v>
      </c>
      <c r="P796" s="12">
        <f t="shared" si="399"/>
        <v>-6.5030967929307364</v>
      </c>
      <c r="Q796" s="44">
        <f t="shared" si="389"/>
        <v>-372.59999999999229</v>
      </c>
      <c r="R796" s="47">
        <f t="shared" si="390"/>
        <v>42.567190054288012</v>
      </c>
      <c r="S796" s="47">
        <f t="shared" si="391"/>
        <v>-26.907389278080785</v>
      </c>
      <c r="T796" s="47">
        <f t="shared" si="392"/>
        <v>50.358447820401032</v>
      </c>
      <c r="U796" s="12">
        <f t="shared" si="400"/>
        <v>0.56369986927560189</v>
      </c>
      <c r="V796" s="51">
        <f t="shared" si="393"/>
        <v>0.56369986927560189</v>
      </c>
      <c r="W796" s="47">
        <f t="shared" si="384"/>
        <v>3.705292522865395</v>
      </c>
      <c r="X796" s="51">
        <f t="shared" si="394"/>
        <v>3.705292522865395</v>
      </c>
      <c r="Y796" s="51">
        <f t="shared" si="395"/>
        <v>3.71</v>
      </c>
      <c r="Z796" s="47">
        <f t="shared" si="385"/>
        <v>-42.567190054288019</v>
      </c>
      <c r="AA796" s="47">
        <f t="shared" si="386"/>
        <v>-26.907389278080785</v>
      </c>
      <c r="AB796" s="47">
        <f t="shared" si="396"/>
        <v>50.358447820401032</v>
      </c>
      <c r="AC796" s="51"/>
      <c r="AD796" s="12">
        <f t="shared" si="383"/>
        <v>-3.705292522865395</v>
      </c>
      <c r="AE796" s="44">
        <f t="shared" si="397"/>
        <v>-212.2976234215682</v>
      </c>
      <c r="AF796" s="43">
        <f t="shared" si="404"/>
        <v>5.2715968428287798</v>
      </c>
      <c r="AG796" s="45">
        <f t="shared" si="401"/>
        <v>43397</v>
      </c>
      <c r="AH796" s="42">
        <f t="shared" si="402"/>
        <v>307</v>
      </c>
      <c r="AI796" s="45">
        <f t="shared" si="403"/>
        <v>43397</v>
      </c>
      <c r="AJ796" s="30">
        <f t="shared" si="387"/>
        <v>-42.567190054288019</v>
      </c>
      <c r="AK796" s="30">
        <f t="shared" si="388"/>
        <v>-26.907389278080785</v>
      </c>
      <c r="AL796" s="42"/>
      <c r="AM796" s="42"/>
    </row>
    <row r="797" spans="15:39" x14ac:dyDescent="0.25">
      <c r="O797" s="44">
        <f t="shared" si="398"/>
        <v>43.617644162318854</v>
      </c>
      <c r="P797" s="12">
        <f t="shared" si="399"/>
        <v>-6.5093799782379156</v>
      </c>
      <c r="Q797" s="44">
        <f t="shared" si="389"/>
        <v>-372.95999999999219</v>
      </c>
      <c r="R797" s="47">
        <f t="shared" si="390"/>
        <v>42.506566363823623</v>
      </c>
      <c r="S797" s="47">
        <f t="shared" si="391"/>
        <v>-27.174657245534142</v>
      </c>
      <c r="T797" s="47">
        <f t="shared" si="392"/>
        <v>50.450670763176213</v>
      </c>
      <c r="U797" s="12">
        <f t="shared" si="400"/>
        <v>0.56881993500268702</v>
      </c>
      <c r="V797" s="51">
        <f t="shared" si="393"/>
        <v>0.56881993500268702</v>
      </c>
      <c r="W797" s="47">
        <f t="shared" si="384"/>
        <v>3.7104125885924804</v>
      </c>
      <c r="X797" s="51">
        <f t="shared" si="394"/>
        <v>3.7104125885924804</v>
      </c>
      <c r="Y797" s="51">
        <f t="shared" si="395"/>
        <v>3.7199999999999998</v>
      </c>
      <c r="Z797" s="47">
        <f t="shared" si="385"/>
        <v>-42.506566363823623</v>
      </c>
      <c r="AA797" s="47">
        <f t="shared" si="386"/>
        <v>-27.174657245534142</v>
      </c>
      <c r="AB797" s="47">
        <f t="shared" si="396"/>
        <v>50.450670763176213</v>
      </c>
      <c r="AC797" s="51"/>
      <c r="AD797" s="12">
        <f t="shared" si="383"/>
        <v>-3.7104125885924804</v>
      </c>
      <c r="AE797" s="44">
        <f t="shared" si="397"/>
        <v>-212.59098157855979</v>
      </c>
      <c r="AF797" s="43">
        <f t="shared" si="404"/>
        <v>5.2767169085558656</v>
      </c>
      <c r="AG797" s="45">
        <f t="shared" si="401"/>
        <v>43397</v>
      </c>
      <c r="AH797" s="42">
        <f t="shared" si="402"/>
        <v>307</v>
      </c>
      <c r="AI797" s="45">
        <f t="shared" si="403"/>
        <v>43397</v>
      </c>
      <c r="AJ797" s="30">
        <f t="shared" si="387"/>
        <v>-42.506566363823623</v>
      </c>
      <c r="AK797" s="30">
        <f t="shared" si="388"/>
        <v>-27.174657245534142</v>
      </c>
      <c r="AL797" s="42"/>
      <c r="AM797" s="42"/>
    </row>
    <row r="798" spans="15:39" x14ac:dyDescent="0.25">
      <c r="O798" s="44">
        <f t="shared" si="398"/>
        <v>43.617644162318854</v>
      </c>
      <c r="P798" s="12">
        <f t="shared" si="399"/>
        <v>-6.5156631635450948</v>
      </c>
      <c r="Q798" s="44">
        <f t="shared" si="389"/>
        <v>-373.31999999999221</v>
      </c>
      <c r="R798" s="47">
        <f t="shared" si="390"/>
        <v>42.444264586902094</v>
      </c>
      <c r="S798" s="47">
        <f t="shared" si="391"/>
        <v>-27.441539029971732</v>
      </c>
      <c r="T798" s="47">
        <f t="shared" si="392"/>
        <v>50.542592539920356</v>
      </c>
      <c r="U798" s="12">
        <f t="shared" si="400"/>
        <v>0.57393279243625839</v>
      </c>
      <c r="V798" s="51">
        <f t="shared" si="393"/>
        <v>0.57393279243625839</v>
      </c>
      <c r="W798" s="47">
        <f t="shared" si="384"/>
        <v>3.7155254460260516</v>
      </c>
      <c r="X798" s="51">
        <f t="shared" si="394"/>
        <v>3.7155254460260516</v>
      </c>
      <c r="Y798" s="51">
        <f t="shared" si="395"/>
        <v>3.7199999999999998</v>
      </c>
      <c r="Z798" s="47">
        <f t="shared" si="385"/>
        <v>-42.444264586902094</v>
      </c>
      <c r="AA798" s="47">
        <f t="shared" si="386"/>
        <v>-27.441539029971729</v>
      </c>
      <c r="AB798" s="47">
        <f t="shared" si="396"/>
        <v>50.542592539920356</v>
      </c>
      <c r="AC798" s="51"/>
      <c r="AD798" s="12">
        <f t="shared" si="383"/>
        <v>-3.7155254460260516</v>
      </c>
      <c r="AE798" s="44">
        <f t="shared" si="397"/>
        <v>-212.88392673075552</v>
      </c>
      <c r="AF798" s="43">
        <f t="shared" si="404"/>
        <v>5.2818297659894373</v>
      </c>
      <c r="AG798" s="45">
        <f t="shared" si="401"/>
        <v>43397</v>
      </c>
      <c r="AH798" s="42">
        <f t="shared" si="402"/>
        <v>307</v>
      </c>
      <c r="AI798" s="45">
        <f t="shared" si="403"/>
        <v>43397</v>
      </c>
      <c r="AJ798" s="30">
        <f t="shared" si="387"/>
        <v>-42.444264586902094</v>
      </c>
      <c r="AK798" s="30">
        <f t="shared" si="388"/>
        <v>-27.441539029971729</v>
      </c>
      <c r="AL798" s="42"/>
      <c r="AM798" s="42"/>
    </row>
    <row r="799" spans="15:39" x14ac:dyDescent="0.25">
      <c r="O799" s="44">
        <f t="shared" si="398"/>
        <v>43.617644162318854</v>
      </c>
      <c r="P799" s="12">
        <f t="shared" si="399"/>
        <v>-6.521946348852274</v>
      </c>
      <c r="Q799" s="44">
        <f t="shared" si="389"/>
        <v>-373.67999999999222</v>
      </c>
      <c r="R799" s="47">
        <f t="shared" si="390"/>
        <v>42.380287183090893</v>
      </c>
      <c r="S799" s="47">
        <f t="shared" si="391"/>
        <v>-27.708024095357676</v>
      </c>
      <c r="T799" s="47">
        <f t="shared" si="392"/>
        <v>50.634211171797467</v>
      </c>
      <c r="U799" s="12">
        <f t="shared" si="400"/>
        <v>0.57903850436087556</v>
      </c>
      <c r="V799" s="51">
        <f t="shared" si="393"/>
        <v>0.57903850436087556</v>
      </c>
      <c r="W799" s="47">
        <f t="shared" si="384"/>
        <v>3.7206311579506686</v>
      </c>
      <c r="X799" s="51">
        <f t="shared" si="394"/>
        <v>3.7206311579506686</v>
      </c>
      <c r="Y799" s="51">
        <f t="shared" si="395"/>
        <v>3.73</v>
      </c>
      <c r="Z799" s="47">
        <f t="shared" si="385"/>
        <v>-42.380287183090886</v>
      </c>
      <c r="AA799" s="47">
        <f t="shared" si="386"/>
        <v>-27.708024095357676</v>
      </c>
      <c r="AB799" s="47">
        <f t="shared" si="396"/>
        <v>50.63421117179746</v>
      </c>
      <c r="AC799" s="51"/>
      <c r="AD799" s="12">
        <f t="shared" si="383"/>
        <v>-3.7206311579506686</v>
      </c>
      <c r="AE799" s="44">
        <f t="shared" si="397"/>
        <v>-213.17646247544567</v>
      </c>
      <c r="AF799" s="43">
        <f t="shared" si="404"/>
        <v>5.2869354779140538</v>
      </c>
      <c r="AG799" s="45">
        <f t="shared" si="401"/>
        <v>43398</v>
      </c>
      <c r="AH799" s="42">
        <f t="shared" si="402"/>
        <v>308</v>
      </c>
      <c r="AI799" s="45">
        <f t="shared" si="403"/>
        <v>43398</v>
      </c>
      <c r="AJ799" s="30">
        <f t="shared" si="387"/>
        <v>-42.380287183090886</v>
      </c>
      <c r="AK799" s="30">
        <f t="shared" si="388"/>
        <v>-27.708024095357676</v>
      </c>
      <c r="AL799" s="42"/>
      <c r="AM799" s="42"/>
    </row>
    <row r="800" spans="15:39" x14ac:dyDescent="0.25">
      <c r="O800" s="44">
        <f t="shared" si="398"/>
        <v>43.617644162318854</v>
      </c>
      <c r="P800" s="12">
        <f t="shared" si="399"/>
        <v>-6.5282295341594532</v>
      </c>
      <c r="Q800" s="44">
        <f t="shared" si="389"/>
        <v>-374.03999999999212</v>
      </c>
      <c r="R800" s="47">
        <f t="shared" si="390"/>
        <v>42.314636678108371</v>
      </c>
      <c r="S800" s="47">
        <f t="shared" si="391"/>
        <v>-27.974101921317885</v>
      </c>
      <c r="T800" s="47">
        <f t="shared" si="392"/>
        <v>50.725524694226628</v>
      </c>
      <c r="U800" s="12">
        <f t="shared" si="400"/>
        <v>0.58413713304621095</v>
      </c>
      <c r="V800" s="51">
        <f t="shared" si="393"/>
        <v>0.58413713304621095</v>
      </c>
      <c r="W800" s="47">
        <f t="shared" si="384"/>
        <v>3.7257297866360042</v>
      </c>
      <c r="X800" s="51">
        <f t="shared" si="394"/>
        <v>3.7257297866360042</v>
      </c>
      <c r="Y800" s="51">
        <f t="shared" si="395"/>
        <v>3.73</v>
      </c>
      <c r="Z800" s="47">
        <f t="shared" si="385"/>
        <v>-42.314636678108371</v>
      </c>
      <c r="AA800" s="47">
        <f t="shared" si="386"/>
        <v>-27.974101921317885</v>
      </c>
      <c r="AB800" s="47">
        <f t="shared" si="396"/>
        <v>50.725524694226628</v>
      </c>
      <c r="AC800" s="51"/>
      <c r="AD800" s="12">
        <f t="shared" si="383"/>
        <v>-3.7257297866360042</v>
      </c>
      <c r="AE800" s="44">
        <f t="shared" si="397"/>
        <v>-213.46859238041972</v>
      </c>
      <c r="AF800" s="43">
        <f t="shared" si="404"/>
        <v>5.2920341065993899</v>
      </c>
      <c r="AG800" s="45">
        <f t="shared" si="401"/>
        <v>43398</v>
      </c>
      <c r="AH800" s="42">
        <f t="shared" si="402"/>
        <v>308</v>
      </c>
      <c r="AI800" s="45">
        <f t="shared" si="403"/>
        <v>43398</v>
      </c>
      <c r="AJ800" s="30">
        <f t="shared" si="387"/>
        <v>-42.314636678108371</v>
      </c>
      <c r="AK800" s="30">
        <f t="shared" si="388"/>
        <v>-27.974101921317885</v>
      </c>
      <c r="AL800" s="42"/>
      <c r="AM800" s="42"/>
    </row>
    <row r="801" spans="15:39" x14ac:dyDescent="0.25">
      <c r="O801" s="44">
        <f t="shared" si="398"/>
        <v>43.617644162318854</v>
      </c>
      <c r="P801" s="12">
        <f t="shared" si="399"/>
        <v>-6.5345127194666324</v>
      </c>
      <c r="Q801" s="44">
        <f t="shared" si="389"/>
        <v>-374.39999999999213</v>
      </c>
      <c r="R801" s="47">
        <f t="shared" si="390"/>
        <v>42.247315663724073</v>
      </c>
      <c r="S801" s="47">
        <f t="shared" si="391"/>
        <v>-28.239762003555391</v>
      </c>
      <c r="T801" s="47">
        <f t="shared" si="392"/>
        <v>50.816531156778069</v>
      </c>
      <c r="U801" s="12">
        <f t="shared" si="400"/>
        <v>0.58922874025202254</v>
      </c>
      <c r="V801" s="51">
        <f t="shared" si="393"/>
        <v>0.58922874025202254</v>
      </c>
      <c r="W801" s="47">
        <f t="shared" si="384"/>
        <v>3.7308213938418158</v>
      </c>
      <c r="X801" s="51">
        <f t="shared" si="394"/>
        <v>3.7308213938418158</v>
      </c>
      <c r="Y801" s="51">
        <f t="shared" si="395"/>
        <v>3.7399999999999998</v>
      </c>
      <c r="Z801" s="47">
        <f t="shared" si="385"/>
        <v>-42.247315663724073</v>
      </c>
      <c r="AA801" s="47">
        <f t="shared" si="386"/>
        <v>-28.239762003555395</v>
      </c>
      <c r="AB801" s="47">
        <f t="shared" si="396"/>
        <v>50.816531156778069</v>
      </c>
      <c r="AC801" s="51"/>
      <c r="AD801" s="12">
        <f t="shared" si="383"/>
        <v>-3.7308213938418158</v>
      </c>
      <c r="AE801" s="44">
        <f t="shared" si="397"/>
        <v>-213.76031998425117</v>
      </c>
      <c r="AF801" s="43">
        <f t="shared" si="404"/>
        <v>5.297125713805201</v>
      </c>
      <c r="AG801" s="45">
        <f t="shared" si="401"/>
        <v>43398</v>
      </c>
      <c r="AH801" s="42">
        <f t="shared" si="402"/>
        <v>308</v>
      </c>
      <c r="AI801" s="45">
        <f t="shared" si="403"/>
        <v>43398</v>
      </c>
      <c r="AJ801" s="30">
        <f t="shared" si="387"/>
        <v>-42.247315663724073</v>
      </c>
      <c r="AK801" s="30">
        <f t="shared" si="388"/>
        <v>-28.239762003555395</v>
      </c>
      <c r="AL801" s="42"/>
      <c r="AM801" s="42"/>
    </row>
    <row r="802" spans="15:39" x14ac:dyDescent="0.25">
      <c r="O802" s="44">
        <f t="shared" si="398"/>
        <v>43.617644162318854</v>
      </c>
      <c r="P802" s="12">
        <f t="shared" si="399"/>
        <v>-6.5407959047738116</v>
      </c>
      <c r="Q802" s="44">
        <f t="shared" si="389"/>
        <v>-374.75999999999215</v>
      </c>
      <c r="R802" s="47">
        <f t="shared" si="390"/>
        <v>42.178326797656354</v>
      </c>
      <c r="S802" s="47">
        <f t="shared" si="391"/>
        <v>-28.504993854265038</v>
      </c>
      <c r="T802" s="47">
        <f t="shared" si="392"/>
        <v>50.907228623070651</v>
      </c>
      <c r="U802" s="12">
        <f t="shared" si="400"/>
        <v>0.59431338723309335</v>
      </c>
      <c r="V802" s="51">
        <f t="shared" si="393"/>
        <v>0.59431338723309335</v>
      </c>
      <c r="W802" s="47">
        <f t="shared" si="384"/>
        <v>3.7359060408228864</v>
      </c>
      <c r="X802" s="51">
        <f t="shared" si="394"/>
        <v>3.7359060408228864</v>
      </c>
      <c r="Y802" s="51">
        <f t="shared" si="395"/>
        <v>3.7399999999999998</v>
      </c>
      <c r="Z802" s="47">
        <f t="shared" si="385"/>
        <v>-42.178326797656354</v>
      </c>
      <c r="AA802" s="47">
        <f t="shared" si="386"/>
        <v>-28.504993854265042</v>
      </c>
      <c r="AB802" s="47">
        <f t="shared" si="396"/>
        <v>50.907228623070651</v>
      </c>
      <c r="AC802" s="51"/>
      <c r="AD802" s="12">
        <f t="shared" si="383"/>
        <v>-3.7359060408228864</v>
      </c>
      <c r="AE802" s="44">
        <f t="shared" si="397"/>
        <v>-214.05164879658042</v>
      </c>
      <c r="AF802" s="43">
        <f t="shared" si="404"/>
        <v>5.3022103607862716</v>
      </c>
      <c r="AG802" s="45">
        <f t="shared" si="401"/>
        <v>43399</v>
      </c>
      <c r="AH802" s="42">
        <f t="shared" si="402"/>
        <v>309</v>
      </c>
      <c r="AI802" s="45">
        <f t="shared" si="403"/>
        <v>43399</v>
      </c>
      <c r="AJ802" s="30">
        <f t="shared" si="387"/>
        <v>-42.178326797656354</v>
      </c>
      <c r="AK802" s="30">
        <f t="shared" si="388"/>
        <v>-28.504993854265042</v>
      </c>
      <c r="AL802" s="42"/>
      <c r="AM802" s="42"/>
    </row>
    <row r="803" spans="15:39" x14ac:dyDescent="0.25">
      <c r="O803" s="44">
        <f t="shared" si="398"/>
        <v>43.617644162318854</v>
      </c>
      <c r="P803" s="12">
        <f t="shared" si="399"/>
        <v>-6.5470790900809908</v>
      </c>
      <c r="Q803" s="44">
        <f t="shared" si="389"/>
        <v>-375.11999999999205</v>
      </c>
      <c r="R803" s="47">
        <f t="shared" si="390"/>
        <v>42.10767280346753</v>
      </c>
      <c r="S803" s="47">
        <f t="shared" si="391"/>
        <v>-28.769787002547496</v>
      </c>
      <c r="T803" s="47">
        <f t="shared" si="392"/>
        <v>50.997615170670777</v>
      </c>
      <c r="U803" s="12">
        <f t="shared" si="400"/>
        <v>0.59939113474413763</v>
      </c>
      <c r="V803" s="51">
        <f t="shared" si="393"/>
        <v>0.59939113474413763</v>
      </c>
      <c r="W803" s="47">
        <f t="shared" si="384"/>
        <v>3.7409837883339305</v>
      </c>
      <c r="X803" s="51">
        <f t="shared" si="394"/>
        <v>3.7409837883339305</v>
      </c>
      <c r="Y803" s="51">
        <f t="shared" si="395"/>
        <v>3.75</v>
      </c>
      <c r="Z803" s="47">
        <f t="shared" si="385"/>
        <v>-42.10767280346753</v>
      </c>
      <c r="AA803" s="47">
        <f t="shared" si="386"/>
        <v>-28.769787002547499</v>
      </c>
      <c r="AB803" s="47">
        <f t="shared" si="396"/>
        <v>50.997615170670777</v>
      </c>
      <c r="AC803" s="51"/>
      <c r="AD803" s="12">
        <f t="shared" si="383"/>
        <v>-3.7409837883339305</v>
      </c>
      <c r="AE803" s="44">
        <f t="shared" si="397"/>
        <v>-214.34258229839631</v>
      </c>
      <c r="AF803" s="43">
        <f t="shared" si="404"/>
        <v>5.3072881082973158</v>
      </c>
      <c r="AG803" s="45">
        <f t="shared" si="401"/>
        <v>43399</v>
      </c>
      <c r="AH803" s="42">
        <f t="shared" si="402"/>
        <v>309</v>
      </c>
      <c r="AI803" s="45">
        <f t="shared" si="403"/>
        <v>43399</v>
      </c>
      <c r="AJ803" s="30">
        <f t="shared" si="387"/>
        <v>-42.10767280346753</v>
      </c>
      <c r="AK803" s="30">
        <f t="shared" si="388"/>
        <v>-28.769787002547499</v>
      </c>
      <c r="AL803" s="42"/>
      <c r="AM803" s="42"/>
    </row>
    <row r="804" spans="15:39" x14ac:dyDescent="0.25">
      <c r="O804" s="44">
        <f t="shared" si="398"/>
        <v>43.617644162318854</v>
      </c>
      <c r="P804" s="12">
        <f t="shared" si="399"/>
        <v>-6.55336227538817</v>
      </c>
      <c r="Q804" s="44">
        <f t="shared" si="389"/>
        <v>-375.47999999999206</v>
      </c>
      <c r="R804" s="47">
        <f t="shared" si="390"/>
        <v>42.035356470456314</v>
      </c>
      <c r="S804" s="47">
        <f t="shared" si="391"/>
        <v>-29.034130994822679</v>
      </c>
      <c r="T804" s="47">
        <f t="shared" si="392"/>
        <v>51.087688890992673</v>
      </c>
      <c r="U804" s="12">
        <f t="shared" si="400"/>
        <v>0.60446204304467577</v>
      </c>
      <c r="V804" s="51">
        <f t="shared" si="393"/>
        <v>0.60446204304467577</v>
      </c>
      <c r="W804" s="47">
        <f t="shared" si="384"/>
        <v>3.7460546966344688</v>
      </c>
      <c r="X804" s="51">
        <f t="shared" si="394"/>
        <v>3.7460546966344688</v>
      </c>
      <c r="Y804" s="51">
        <f t="shared" si="395"/>
        <v>3.75</v>
      </c>
      <c r="Z804" s="47">
        <f t="shared" si="385"/>
        <v>-42.035356470456307</v>
      </c>
      <c r="AA804" s="47">
        <f t="shared" si="386"/>
        <v>-29.034130994822682</v>
      </c>
      <c r="AB804" s="47">
        <f t="shared" si="396"/>
        <v>51.087688890992673</v>
      </c>
      <c r="AC804" s="51"/>
      <c r="AD804" s="12">
        <f t="shared" si="383"/>
        <v>-3.7460546966344688</v>
      </c>
      <c r="AE804" s="44">
        <f t="shared" si="397"/>
        <v>-214.633123942315</v>
      </c>
      <c r="AF804" s="43">
        <f t="shared" si="404"/>
        <v>5.3123590165978545</v>
      </c>
      <c r="AG804" s="45">
        <f t="shared" si="401"/>
        <v>43399</v>
      </c>
      <c r="AH804" s="42">
        <f t="shared" si="402"/>
        <v>309</v>
      </c>
      <c r="AI804" s="45">
        <f t="shared" si="403"/>
        <v>43399</v>
      </c>
      <c r="AJ804" s="30">
        <f t="shared" si="387"/>
        <v>-42.035356470456307</v>
      </c>
      <c r="AK804" s="30">
        <f t="shared" si="388"/>
        <v>-29.034130994822682</v>
      </c>
      <c r="AL804" s="42"/>
      <c r="AM804" s="42"/>
    </row>
    <row r="805" spans="15:39" x14ac:dyDescent="0.25">
      <c r="O805" s="44">
        <f t="shared" si="398"/>
        <v>43.617644162318854</v>
      </c>
      <c r="P805" s="12">
        <f t="shared" si="399"/>
        <v>-6.5596454606953492</v>
      </c>
      <c r="Q805" s="44">
        <f t="shared" si="389"/>
        <v>-375.83999999999207</v>
      </c>
      <c r="R805" s="47">
        <f t="shared" si="390"/>
        <v>41.9613806535477</v>
      </c>
      <c r="S805" s="47">
        <f t="shared" si="391"/>
        <v>-29.298015395242398</v>
      </c>
      <c r="T805" s="47">
        <f t="shared" si="392"/>
        <v>51.17744788920006</v>
      </c>
      <c r="U805" s="12">
        <f t="shared" si="400"/>
        <v>0.60952617190387359</v>
      </c>
      <c r="V805" s="51">
        <f t="shared" si="393"/>
        <v>0.60952617190387359</v>
      </c>
      <c r="W805" s="47">
        <f t="shared" si="384"/>
        <v>3.7511188254936667</v>
      </c>
      <c r="X805" s="51">
        <f t="shared" si="394"/>
        <v>3.7511188254936667</v>
      </c>
      <c r="Y805" s="51">
        <f t="shared" si="395"/>
        <v>3.76</v>
      </c>
      <c r="Z805" s="47">
        <f t="shared" si="385"/>
        <v>-41.9613806535477</v>
      </c>
      <c r="AA805" s="47">
        <f t="shared" si="386"/>
        <v>-29.298015395242402</v>
      </c>
      <c r="AB805" s="47">
        <f t="shared" si="396"/>
        <v>51.177447889200067</v>
      </c>
      <c r="AC805" s="51"/>
      <c r="AD805" s="12">
        <f t="shared" si="383"/>
        <v>-3.7511188254936667</v>
      </c>
      <c r="AE805" s="44">
        <f t="shared" si="397"/>
        <v>-214.92327715285745</v>
      </c>
      <c r="AF805" s="43">
        <f t="shared" si="404"/>
        <v>5.3174231454570524</v>
      </c>
      <c r="AG805" s="45">
        <f t="shared" si="401"/>
        <v>43399</v>
      </c>
      <c r="AH805" s="42">
        <f t="shared" si="402"/>
        <v>309</v>
      </c>
      <c r="AI805" s="45">
        <f t="shared" si="403"/>
        <v>43399</v>
      </c>
      <c r="AJ805" s="30">
        <f t="shared" si="387"/>
        <v>-41.9613806535477</v>
      </c>
      <c r="AK805" s="30">
        <f t="shared" si="388"/>
        <v>-29.298015395242402</v>
      </c>
      <c r="AL805" s="42"/>
      <c r="AM805" s="42"/>
    </row>
    <row r="806" spans="15:39" x14ac:dyDescent="0.25">
      <c r="O806" s="44">
        <f t="shared" si="398"/>
        <v>43.617644162318854</v>
      </c>
      <c r="P806" s="12">
        <f t="shared" si="399"/>
        <v>-6.5659286460025283</v>
      </c>
      <c r="Q806" s="44">
        <f t="shared" si="389"/>
        <v>-376.19999999999197</v>
      </c>
      <c r="R806" s="47">
        <f t="shared" si="390"/>
        <v>41.885748273180269</v>
      </c>
      <c r="S806" s="47">
        <f t="shared" si="391"/>
        <v>-29.561429786102366</v>
      </c>
      <c r="T806" s="47">
        <f t="shared" si="392"/>
        <v>51.266890284109138</v>
      </c>
      <c r="U806" s="12">
        <f t="shared" si="400"/>
        <v>0.61458358060534979</v>
      </c>
      <c r="V806" s="51">
        <f t="shared" si="393"/>
        <v>0.61458358060534979</v>
      </c>
      <c r="W806" s="47">
        <f t="shared" si="384"/>
        <v>3.7561762341951428</v>
      </c>
      <c r="X806" s="51">
        <f t="shared" si="394"/>
        <v>3.7561762341951428</v>
      </c>
      <c r="Y806" s="51">
        <f t="shared" si="395"/>
        <v>3.76</v>
      </c>
      <c r="Z806" s="47">
        <f t="shared" si="385"/>
        <v>-41.885748273180269</v>
      </c>
      <c r="AA806" s="47">
        <f t="shared" si="386"/>
        <v>-29.561429786102366</v>
      </c>
      <c r="AB806" s="47">
        <f t="shared" si="396"/>
        <v>51.266890284109138</v>
      </c>
      <c r="AC806" s="51"/>
      <c r="AD806" s="12">
        <f t="shared" si="383"/>
        <v>-3.7561762341951428</v>
      </c>
      <c r="AE806" s="44">
        <f t="shared" si="397"/>
        <v>-215.21304532672477</v>
      </c>
      <c r="AF806" s="43">
        <f t="shared" si="404"/>
        <v>5.3224805541585276</v>
      </c>
      <c r="AG806" s="45">
        <f t="shared" si="401"/>
        <v>43400</v>
      </c>
      <c r="AH806" s="42">
        <f t="shared" si="402"/>
        <v>310</v>
      </c>
      <c r="AI806" s="45">
        <f t="shared" si="403"/>
        <v>43400</v>
      </c>
      <c r="AJ806" s="30">
        <f t="shared" si="387"/>
        <v>-41.885748273180269</v>
      </c>
      <c r="AK806" s="30">
        <f t="shared" si="388"/>
        <v>-29.561429786102366</v>
      </c>
      <c r="AL806" s="42"/>
      <c r="AM806" s="42"/>
    </row>
    <row r="807" spans="15:39" x14ac:dyDescent="0.25">
      <c r="O807" s="44">
        <f t="shared" si="398"/>
        <v>43.617644162318854</v>
      </c>
      <c r="P807" s="12">
        <f t="shared" si="399"/>
        <v>-6.5722118313097075</v>
      </c>
      <c r="Q807" s="44">
        <f t="shared" si="389"/>
        <v>-376.55999999999199</v>
      </c>
      <c r="R807" s="47">
        <f t="shared" si="390"/>
        <v>41.808462315190908</v>
      </c>
      <c r="S807" s="47">
        <f t="shared" si="391"/>
        <v>-29.82436376825347</v>
      </c>
      <c r="T807" s="47">
        <f t="shared" si="392"/>
        <v>51.356014208092979</v>
      </c>
      <c r="U807" s="12">
        <f t="shared" si="400"/>
        <v>0.61963432795194895</v>
      </c>
      <c r="V807" s="51">
        <f t="shared" si="393"/>
        <v>0.61963432795194895</v>
      </c>
      <c r="W807" s="47">
        <f t="shared" si="384"/>
        <v>3.7612269815417418</v>
      </c>
      <c r="X807" s="51">
        <f t="shared" si="394"/>
        <v>3.7612269815417418</v>
      </c>
      <c r="Y807" s="51">
        <f t="shared" si="395"/>
        <v>3.7699999999999996</v>
      </c>
      <c r="Z807" s="47">
        <f t="shared" si="385"/>
        <v>-41.808462315190901</v>
      </c>
      <c r="AA807" s="47">
        <f t="shared" si="386"/>
        <v>-29.824363768253463</v>
      </c>
      <c r="AB807" s="47">
        <f t="shared" si="396"/>
        <v>51.356014208092979</v>
      </c>
      <c r="AC807" s="51"/>
      <c r="AD807" s="12">
        <f t="shared" si="383"/>
        <v>-3.7612269815417418</v>
      </c>
      <c r="AE807" s="44">
        <f t="shared" si="397"/>
        <v>-215.5024318330718</v>
      </c>
      <c r="AF807" s="43">
        <f t="shared" si="404"/>
        <v>5.3275313015051271</v>
      </c>
      <c r="AG807" s="45">
        <f t="shared" si="401"/>
        <v>43400</v>
      </c>
      <c r="AH807" s="42">
        <f t="shared" si="402"/>
        <v>310</v>
      </c>
      <c r="AI807" s="45">
        <f t="shared" si="403"/>
        <v>43400</v>
      </c>
      <c r="AJ807" s="30">
        <f t="shared" si="387"/>
        <v>-41.808462315190901</v>
      </c>
      <c r="AK807" s="30">
        <f t="shared" si="388"/>
        <v>-29.824363768253463</v>
      </c>
      <c r="AL807" s="42"/>
      <c r="AM807" s="42"/>
    </row>
    <row r="808" spans="15:39" x14ac:dyDescent="0.25">
      <c r="O808" s="44">
        <f t="shared" si="398"/>
        <v>43.617644162318854</v>
      </c>
      <c r="P808" s="12">
        <f t="shared" si="399"/>
        <v>-6.5784950166168867</v>
      </c>
      <c r="Q808" s="44">
        <f t="shared" si="389"/>
        <v>-376.919999999992</v>
      </c>
      <c r="R808" s="47">
        <f t="shared" si="390"/>
        <v>41.729525830696893</v>
      </c>
      <c r="S808" s="47">
        <f t="shared" si="391"/>
        <v>-30.086806961512316</v>
      </c>
      <c r="T808" s="47">
        <f t="shared" si="392"/>
        <v>51.444817806987182</v>
      </c>
      <c r="U808" s="12">
        <f t="shared" si="400"/>
        <v>0.62467847227048112</v>
      </c>
      <c r="V808" s="51">
        <f t="shared" si="393"/>
        <v>0.62467847227048112</v>
      </c>
      <c r="W808" s="47">
        <f t="shared" si="384"/>
        <v>3.7662711258602743</v>
      </c>
      <c r="X808" s="51">
        <f t="shared" si="394"/>
        <v>3.7662711258602743</v>
      </c>
      <c r="Y808" s="51">
        <f t="shared" si="395"/>
        <v>3.7699999999999996</v>
      </c>
      <c r="Z808" s="47">
        <f t="shared" si="385"/>
        <v>-41.729525830696893</v>
      </c>
      <c r="AA808" s="47">
        <f t="shared" si="386"/>
        <v>-30.08680696151232</v>
      </c>
      <c r="AB808" s="47">
        <f t="shared" si="396"/>
        <v>51.444817806987182</v>
      </c>
      <c r="AC808" s="51"/>
      <c r="AD808" s="12">
        <f t="shared" si="383"/>
        <v>-3.7662711258602743</v>
      </c>
      <c r="AE808" s="44">
        <f t="shared" si="397"/>
        <v>-215.79144001377861</v>
      </c>
      <c r="AF808" s="43">
        <f t="shared" si="404"/>
        <v>5.3325754458236592</v>
      </c>
      <c r="AG808" s="45">
        <f t="shared" si="401"/>
        <v>43400</v>
      </c>
      <c r="AH808" s="42">
        <f t="shared" si="402"/>
        <v>310</v>
      </c>
      <c r="AI808" s="45">
        <f t="shared" si="403"/>
        <v>43400</v>
      </c>
      <c r="AJ808" s="30">
        <f t="shared" si="387"/>
        <v>-41.729525830696893</v>
      </c>
      <c r="AK808" s="30">
        <f t="shared" si="388"/>
        <v>-30.08680696151232</v>
      </c>
      <c r="AL808" s="42"/>
      <c r="AM808" s="42"/>
    </row>
    <row r="809" spans="15:39" x14ac:dyDescent="0.25">
      <c r="O809" s="44">
        <f t="shared" si="398"/>
        <v>43.617644162318854</v>
      </c>
      <c r="P809" s="12">
        <f t="shared" si="399"/>
        <v>-6.5847782019240659</v>
      </c>
      <c r="Q809" s="44">
        <f t="shared" si="389"/>
        <v>-377.27999999999201</v>
      </c>
      <c r="R809" s="47">
        <f t="shared" si="390"/>
        <v>41.648941935975486</v>
      </c>
      <c r="S809" s="47">
        <f t="shared" si="391"/>
        <v>-30.348749005070999</v>
      </c>
      <c r="T809" s="47">
        <f t="shared" si="392"/>
        <v>51.533299239996808</v>
      </c>
      <c r="U809" s="12">
        <f t="shared" si="400"/>
        <v>0.62971607141642638</v>
      </c>
      <c r="V809" s="51">
        <f t="shared" si="393"/>
        <v>0.62971607141642638</v>
      </c>
      <c r="W809" s="47">
        <f t="shared" si="384"/>
        <v>3.7713087250062194</v>
      </c>
      <c r="X809" s="51">
        <f t="shared" si="394"/>
        <v>3.7713087250062194</v>
      </c>
      <c r="Y809" s="51">
        <f t="shared" si="395"/>
        <v>3.78</v>
      </c>
      <c r="Z809" s="47">
        <f t="shared" si="385"/>
        <v>-41.648941935975486</v>
      </c>
      <c r="AA809" s="47">
        <f t="shared" si="386"/>
        <v>-30.348749005071003</v>
      </c>
      <c r="AB809" s="47">
        <f t="shared" si="396"/>
        <v>51.533299239996808</v>
      </c>
      <c r="AC809" s="51"/>
      <c r="AD809" s="12">
        <f t="shared" si="383"/>
        <v>-3.7713087250062194</v>
      </c>
      <c r="AE809" s="44">
        <f t="shared" si="397"/>
        <v>-216.08007318371997</v>
      </c>
      <c r="AF809" s="43">
        <f t="shared" si="404"/>
        <v>5.3376130449696042</v>
      </c>
      <c r="AG809" s="45">
        <f t="shared" si="401"/>
        <v>43401</v>
      </c>
      <c r="AH809" s="42">
        <f t="shared" si="402"/>
        <v>311</v>
      </c>
      <c r="AI809" s="45">
        <f t="shared" si="403"/>
        <v>43401</v>
      </c>
      <c r="AJ809" s="30">
        <f t="shared" si="387"/>
        <v>-41.648941935975486</v>
      </c>
      <c r="AK809" s="30">
        <f t="shared" si="388"/>
        <v>-30.348749005071003</v>
      </c>
      <c r="AL809" s="42"/>
      <c r="AM809" s="42"/>
    </row>
    <row r="810" spans="15:39" x14ac:dyDescent="0.25">
      <c r="O810" s="44">
        <f t="shared" si="398"/>
        <v>43.617644162318854</v>
      </c>
      <c r="P810" s="12">
        <f t="shared" si="399"/>
        <v>-6.5910613872312451</v>
      </c>
      <c r="Q810" s="44">
        <f t="shared" si="389"/>
        <v>-377.63999999999191</v>
      </c>
      <c r="R810" s="47">
        <f t="shared" si="390"/>
        <v>41.566713812340851</v>
      </c>
      <c r="S810" s="47">
        <f t="shared" si="391"/>
        <v>-30.610179557906164</v>
      </c>
      <c r="T810" s="47">
        <f t="shared" si="392"/>
        <v>51.621456679604691</v>
      </c>
      <c r="U810" s="12">
        <f t="shared" si="400"/>
        <v>0.6347471827786072</v>
      </c>
      <c r="V810" s="51">
        <f t="shared" si="393"/>
        <v>0.6347471827786072</v>
      </c>
      <c r="W810" s="47">
        <f t="shared" si="384"/>
        <v>3.7763398363684004</v>
      </c>
      <c r="X810" s="51">
        <f t="shared" si="394"/>
        <v>3.7763398363684004</v>
      </c>
      <c r="Y810" s="51">
        <f t="shared" si="395"/>
        <v>3.78</v>
      </c>
      <c r="Z810" s="47">
        <f t="shared" si="385"/>
        <v>-41.566713812340851</v>
      </c>
      <c r="AA810" s="47">
        <f t="shared" si="386"/>
        <v>-30.610179557906161</v>
      </c>
      <c r="AB810" s="47">
        <f t="shared" si="396"/>
        <v>51.621456679604691</v>
      </c>
      <c r="AC810" s="51"/>
      <c r="AD810" s="12">
        <f t="shared" si="383"/>
        <v>-3.7763398363684004</v>
      </c>
      <c r="AE810" s="44">
        <f t="shared" si="397"/>
        <v>-216.36833463103326</v>
      </c>
      <c r="AF810" s="43">
        <f t="shared" si="404"/>
        <v>5.3426441563317857</v>
      </c>
      <c r="AG810" s="45">
        <f t="shared" si="401"/>
        <v>43401</v>
      </c>
      <c r="AH810" s="42">
        <f t="shared" si="402"/>
        <v>311</v>
      </c>
      <c r="AI810" s="45">
        <f t="shared" si="403"/>
        <v>43401</v>
      </c>
      <c r="AJ810" s="30">
        <f t="shared" si="387"/>
        <v>-41.566713812340851</v>
      </c>
      <c r="AK810" s="30">
        <f t="shared" si="388"/>
        <v>-30.610179557906161</v>
      </c>
      <c r="AL810" s="42"/>
      <c r="AM810" s="42"/>
    </row>
    <row r="811" spans="15:39" x14ac:dyDescent="0.25">
      <c r="O811" s="44">
        <f t="shared" si="398"/>
        <v>43.617644162318854</v>
      </c>
      <c r="P811" s="12">
        <f t="shared" si="399"/>
        <v>-6.5973445725384243</v>
      </c>
      <c r="Q811" s="44">
        <f t="shared" si="389"/>
        <v>-377.99999999999193</v>
      </c>
      <c r="R811" s="47">
        <f t="shared" si="390"/>
        <v>41.482844706018518</v>
      </c>
      <c r="S811" s="47">
        <f t="shared" si="391"/>
        <v>-30.871088299187218</v>
      </c>
      <c r="T811" s="47">
        <f t="shared" si="392"/>
        <v>51.709288311480975</v>
      </c>
      <c r="U811" s="12">
        <f t="shared" si="400"/>
        <v>0.63977186328382474</v>
      </c>
      <c r="V811" s="51">
        <f t="shared" si="393"/>
        <v>0.63977186328382474</v>
      </c>
      <c r="W811" s="47">
        <f t="shared" si="384"/>
        <v>3.7813645168736176</v>
      </c>
      <c r="X811" s="51">
        <f t="shared" si="394"/>
        <v>3.7813645168736176</v>
      </c>
      <c r="Y811" s="51">
        <f t="shared" si="395"/>
        <v>3.7899999999999996</v>
      </c>
      <c r="Z811" s="47">
        <f t="shared" si="385"/>
        <v>-41.482844706018525</v>
      </c>
      <c r="AA811" s="47">
        <f t="shared" si="386"/>
        <v>-30.871088299187218</v>
      </c>
      <c r="AB811" s="47">
        <f t="shared" si="396"/>
        <v>51.709288311480975</v>
      </c>
      <c r="AC811" s="51"/>
      <c r="AD811" s="12">
        <f t="shared" si="383"/>
        <v>-3.7813645168736176</v>
      </c>
      <c r="AE811" s="44">
        <f t="shared" si="397"/>
        <v>-216.65622761738388</v>
      </c>
      <c r="AF811" s="43">
        <f t="shared" si="404"/>
        <v>5.3476688368370029</v>
      </c>
      <c r="AG811" s="45">
        <f t="shared" si="401"/>
        <v>43401</v>
      </c>
      <c r="AH811" s="42">
        <f t="shared" si="402"/>
        <v>311</v>
      </c>
      <c r="AI811" s="45">
        <f t="shared" si="403"/>
        <v>43401</v>
      </c>
      <c r="AJ811" s="30">
        <f t="shared" si="387"/>
        <v>-41.482844706018525</v>
      </c>
      <c r="AK811" s="30">
        <f t="shared" si="388"/>
        <v>-30.871088299187218</v>
      </c>
      <c r="AL811" s="42"/>
      <c r="AM811" s="42"/>
    </row>
    <row r="812" spans="15:39" x14ac:dyDescent="0.25">
      <c r="O812" s="44">
        <f t="shared" si="398"/>
        <v>43.617644162318854</v>
      </c>
      <c r="P812" s="12">
        <f t="shared" si="399"/>
        <v>-6.6036277578456035</v>
      </c>
      <c r="Q812" s="44">
        <f t="shared" si="389"/>
        <v>-378.35999999999194</v>
      </c>
      <c r="R812" s="47">
        <f t="shared" si="390"/>
        <v>41.397337928017201</v>
      </c>
      <c r="S812" s="47">
        <f t="shared" si="391"/>
        <v>-31.131464928683808</v>
      </c>
      <c r="T812" s="47">
        <f t="shared" si="392"/>
        <v>51.796792334393849</v>
      </c>
      <c r="U812" s="12">
        <f t="shared" si="400"/>
        <v>0.64479016940146161</v>
      </c>
      <c r="V812" s="51">
        <f t="shared" si="393"/>
        <v>0.64479016940146161</v>
      </c>
      <c r="W812" s="47">
        <f t="shared" si="384"/>
        <v>3.7863828229912548</v>
      </c>
      <c r="X812" s="51">
        <f t="shared" si="394"/>
        <v>3.7863828229912548</v>
      </c>
      <c r="Y812" s="51">
        <f t="shared" si="395"/>
        <v>3.7899999999999996</v>
      </c>
      <c r="Z812" s="47">
        <f t="shared" si="385"/>
        <v>-41.397337928017201</v>
      </c>
      <c r="AA812" s="47">
        <f t="shared" si="386"/>
        <v>-31.131464928683808</v>
      </c>
      <c r="AB812" s="47">
        <f t="shared" si="396"/>
        <v>51.796792334393849</v>
      </c>
      <c r="AC812" s="51"/>
      <c r="AD812" s="12">
        <f t="shared" si="383"/>
        <v>-3.7863828229912548</v>
      </c>
      <c r="AE812" s="44">
        <f t="shared" si="397"/>
        <v>-216.94375537822916</v>
      </c>
      <c r="AF812" s="43">
        <f t="shared" si="404"/>
        <v>5.3526871429546397</v>
      </c>
      <c r="AG812" s="45">
        <f t="shared" si="401"/>
        <v>43401</v>
      </c>
      <c r="AH812" s="42">
        <f t="shared" si="402"/>
        <v>311</v>
      </c>
      <c r="AI812" s="45">
        <f t="shared" si="403"/>
        <v>43401</v>
      </c>
      <c r="AJ812" s="30">
        <f t="shared" si="387"/>
        <v>-41.397337928017201</v>
      </c>
      <c r="AK812" s="30">
        <f t="shared" si="388"/>
        <v>-31.131464928683808</v>
      </c>
      <c r="AL812" s="42"/>
      <c r="AM812" s="42"/>
    </row>
    <row r="813" spans="15:39" x14ac:dyDescent="0.25">
      <c r="O813" s="44">
        <f t="shared" si="398"/>
        <v>43.617644162318854</v>
      </c>
      <c r="P813" s="12">
        <f t="shared" si="399"/>
        <v>-6.6099109431527827</v>
      </c>
      <c r="Q813" s="44">
        <f t="shared" si="389"/>
        <v>-378.71999999999184</v>
      </c>
      <c r="R813" s="47">
        <f t="shared" si="390"/>
        <v>41.310196853998079</v>
      </c>
      <c r="S813" s="47">
        <f t="shared" si="391"/>
        <v>-31.391299167172438</v>
      </c>
      <c r="T813" s="47">
        <f t="shared" si="392"/>
        <v>51.88396696012164</v>
      </c>
      <c r="U813" s="12">
        <f t="shared" si="400"/>
        <v>0.64980215714805012</v>
      </c>
      <c r="V813" s="51">
        <f t="shared" si="393"/>
        <v>0.64980215714805012</v>
      </c>
      <c r="W813" s="47">
        <f t="shared" si="384"/>
        <v>3.7913948107378435</v>
      </c>
      <c r="X813" s="51">
        <f t="shared" si="394"/>
        <v>3.7913948107378435</v>
      </c>
      <c r="Y813" s="51">
        <f t="shared" si="395"/>
        <v>3.8</v>
      </c>
      <c r="Z813" s="47">
        <f t="shared" si="385"/>
        <v>-41.310196853998079</v>
      </c>
      <c r="AA813" s="47">
        <f t="shared" si="386"/>
        <v>-31.391299167172438</v>
      </c>
      <c r="AB813" s="47">
        <f t="shared" si="396"/>
        <v>51.88396696012164</v>
      </c>
      <c r="AC813" s="51"/>
      <c r="AD813" s="12">
        <f t="shared" si="383"/>
        <v>-3.7913948107378435</v>
      </c>
      <c r="AE813" s="44">
        <f t="shared" si="397"/>
        <v>-217.23092112307998</v>
      </c>
      <c r="AF813" s="43">
        <f t="shared" si="404"/>
        <v>5.3576991307012287</v>
      </c>
      <c r="AG813" s="45">
        <f t="shared" si="401"/>
        <v>43402</v>
      </c>
      <c r="AH813" s="42">
        <f t="shared" si="402"/>
        <v>312</v>
      </c>
      <c r="AI813" s="45">
        <f t="shared" si="403"/>
        <v>43402</v>
      </c>
      <c r="AJ813" s="30">
        <f t="shared" si="387"/>
        <v>-41.310196853998079</v>
      </c>
      <c r="AK813" s="30">
        <f t="shared" si="388"/>
        <v>-31.391299167172438</v>
      </c>
      <c r="AL813" s="42"/>
      <c r="AM813" s="42"/>
    </row>
    <row r="814" spans="15:39" x14ac:dyDescent="0.25">
      <c r="O814" s="44">
        <f t="shared" si="398"/>
        <v>43.617644162318854</v>
      </c>
      <c r="P814" s="12">
        <f t="shared" si="399"/>
        <v>-6.6161941284599619</v>
      </c>
      <c r="Q814" s="44">
        <f t="shared" si="389"/>
        <v>-379.07999999999186</v>
      </c>
      <c r="R814" s="47">
        <f t="shared" si="390"/>
        <v>41.221424924141552</v>
      </c>
      <c r="S814" s="47">
        <f t="shared" si="391"/>
        <v>-31.650580756842277</v>
      </c>
      <c r="T814" s="47">
        <f t="shared" si="392"/>
        <v>51.97081041336601</v>
      </c>
      <c r="U814" s="12">
        <f t="shared" si="400"/>
        <v>0.65480788209180629</v>
      </c>
      <c r="V814" s="51">
        <f t="shared" si="393"/>
        <v>0.65480788209180629</v>
      </c>
      <c r="W814" s="47">
        <f t="shared" si="384"/>
        <v>3.7964005356815993</v>
      </c>
      <c r="X814" s="51">
        <f t="shared" si="394"/>
        <v>3.7964005356815993</v>
      </c>
      <c r="Y814" s="51">
        <f t="shared" si="395"/>
        <v>3.8</v>
      </c>
      <c r="Z814" s="47">
        <f t="shared" si="385"/>
        <v>-41.221424924141552</v>
      </c>
      <c r="AA814" s="47">
        <f t="shared" si="386"/>
        <v>-31.650580756842274</v>
      </c>
      <c r="AB814" s="47">
        <f t="shared" si="396"/>
        <v>51.97081041336601</v>
      </c>
      <c r="AC814" s="51"/>
      <c r="AD814" s="12">
        <f t="shared" si="383"/>
        <v>-3.7964005356815993</v>
      </c>
      <c r="AE814" s="44">
        <f t="shared" si="397"/>
        <v>-217.51772803576051</v>
      </c>
      <c r="AF814" s="43">
        <f t="shared" si="404"/>
        <v>5.362704855644985</v>
      </c>
      <c r="AG814" s="45">
        <f t="shared" si="401"/>
        <v>43402</v>
      </c>
      <c r="AH814" s="42">
        <f t="shared" si="402"/>
        <v>312</v>
      </c>
      <c r="AI814" s="45">
        <f t="shared" si="403"/>
        <v>43402</v>
      </c>
      <c r="AJ814" s="30">
        <f t="shared" si="387"/>
        <v>-41.221424924141552</v>
      </c>
      <c r="AK814" s="30">
        <f t="shared" si="388"/>
        <v>-31.650580756842274</v>
      </c>
      <c r="AL814" s="42"/>
      <c r="AM814" s="42"/>
    </row>
    <row r="815" spans="15:39" x14ac:dyDescent="0.25">
      <c r="O815" s="44">
        <f t="shared" si="398"/>
        <v>43.617644162318854</v>
      </c>
      <c r="P815" s="12">
        <f t="shared" si="399"/>
        <v>-6.6224773137671411</v>
      </c>
      <c r="Q815" s="44">
        <f t="shared" si="389"/>
        <v>-379.43999999999187</v>
      </c>
      <c r="R815" s="47">
        <f t="shared" si="390"/>
        <v>41.131025643011405</v>
      </c>
      <c r="S815" s="47">
        <f t="shared" si="391"/>
        <v>-31.909299461700126</v>
      </c>
      <c r="T815" s="47">
        <f t="shared" si="392"/>
        <v>52.057320931666453</v>
      </c>
      <c r="U815" s="12">
        <f t="shared" si="400"/>
        <v>0.65980739935712929</v>
      </c>
      <c r="V815" s="51">
        <f t="shared" si="393"/>
        <v>0.65980739935712929</v>
      </c>
      <c r="W815" s="47">
        <f t="shared" si="384"/>
        <v>3.8014000529469225</v>
      </c>
      <c r="X815" s="51">
        <f t="shared" si="394"/>
        <v>3.8014000529469225</v>
      </c>
      <c r="Y815" s="51">
        <f t="shared" si="395"/>
        <v>3.8099999999999996</v>
      </c>
      <c r="Z815" s="47">
        <f t="shared" si="385"/>
        <v>-41.131025643011405</v>
      </c>
      <c r="AA815" s="47">
        <f t="shared" si="386"/>
        <v>-31.909299461700133</v>
      </c>
      <c r="AB815" s="47">
        <f t="shared" si="396"/>
        <v>52.057320931666453</v>
      </c>
      <c r="AC815" s="51"/>
      <c r="AD815" s="12">
        <f t="shared" si="383"/>
        <v>-3.8014000529469225</v>
      </c>
      <c r="AE815" s="44">
        <f t="shared" si="397"/>
        <v>-217.80417927466632</v>
      </c>
      <c r="AF815" s="43">
        <f t="shared" si="404"/>
        <v>5.3677043729103078</v>
      </c>
      <c r="AG815" s="45">
        <f t="shared" si="401"/>
        <v>43402</v>
      </c>
      <c r="AH815" s="42">
        <f t="shared" si="402"/>
        <v>312</v>
      </c>
      <c r="AI815" s="45">
        <f t="shared" si="403"/>
        <v>43402</v>
      </c>
      <c r="AJ815" s="30">
        <f t="shared" si="387"/>
        <v>-41.131025643011405</v>
      </c>
      <c r="AK815" s="30">
        <f t="shared" si="388"/>
        <v>-31.909299461700133</v>
      </c>
      <c r="AL815" s="42"/>
      <c r="AM815" s="42"/>
    </row>
    <row r="816" spans="15:39" x14ac:dyDescent="0.25">
      <c r="O816" s="44">
        <f t="shared" si="398"/>
        <v>43.617644162318854</v>
      </c>
      <c r="P816" s="12">
        <f t="shared" si="399"/>
        <v>-6.6287604990743203</v>
      </c>
      <c r="Q816" s="44">
        <f t="shared" si="389"/>
        <v>-379.79999999999177</v>
      </c>
      <c r="R816" s="47">
        <f t="shared" si="390"/>
        <v>41.039002579416469</v>
      </c>
      <c r="S816" s="47">
        <f t="shared" si="391"/>
        <v>-32.167445067974519</v>
      </c>
      <c r="T816" s="47">
        <f t="shared" si="392"/>
        <v>52.143496765315902</v>
      </c>
      <c r="U816" s="12">
        <f t="shared" si="400"/>
        <v>0.66480076362906604</v>
      </c>
      <c r="V816" s="51">
        <f t="shared" si="393"/>
        <v>0.66480076362906604</v>
      </c>
      <c r="W816" s="47">
        <f t="shared" si="384"/>
        <v>3.8063934172188594</v>
      </c>
      <c r="X816" s="51">
        <f t="shared" si="394"/>
        <v>3.8063934172188594</v>
      </c>
      <c r="Y816" s="51">
        <f t="shared" si="395"/>
        <v>3.8099999999999996</v>
      </c>
      <c r="Z816" s="47">
        <f t="shared" si="385"/>
        <v>-41.039002579416469</v>
      </c>
      <c r="AA816" s="47">
        <f t="shared" si="386"/>
        <v>-32.167445067974519</v>
      </c>
      <c r="AB816" s="47">
        <f t="shared" si="396"/>
        <v>52.143496765315902</v>
      </c>
      <c r="AC816" s="51"/>
      <c r="AD816" s="12">
        <f t="shared" si="383"/>
        <v>-3.8063934172188594</v>
      </c>
      <c r="AE816" s="44">
        <f t="shared" si="397"/>
        <v>-218.09027797301974</v>
      </c>
      <c r="AF816" s="43">
        <f t="shared" si="404"/>
        <v>5.3726977371822446</v>
      </c>
      <c r="AG816" s="45">
        <f t="shared" si="401"/>
        <v>43403</v>
      </c>
      <c r="AH816" s="42">
        <f t="shared" si="402"/>
        <v>313</v>
      </c>
      <c r="AI816" s="45">
        <f t="shared" si="403"/>
        <v>43403</v>
      </c>
      <c r="AJ816" s="30">
        <f t="shared" si="387"/>
        <v>-41.039002579416469</v>
      </c>
      <c r="AK816" s="30">
        <f t="shared" si="388"/>
        <v>-32.167445067974519</v>
      </c>
      <c r="AL816" s="42"/>
      <c r="AM816" s="42"/>
    </row>
    <row r="817" spans="15:39" x14ac:dyDescent="0.25">
      <c r="O817" s="44">
        <f t="shared" si="398"/>
        <v>43.617644162318854</v>
      </c>
      <c r="P817" s="12">
        <f t="shared" si="399"/>
        <v>-6.6350436843814995</v>
      </c>
      <c r="Q817" s="44">
        <f t="shared" si="389"/>
        <v>-380.15999999999178</v>
      </c>
      <c r="R817" s="47">
        <f t="shared" si="390"/>
        <v>40.94535936626972</v>
      </c>
      <c r="S817" s="47">
        <f t="shared" si="391"/>
        <v>-32.425007384518935</v>
      </c>
      <c r="T817" s="47">
        <f t="shared" si="392"/>
        <v>52.229336177277602</v>
      </c>
      <c r="U817" s="12">
        <f t="shared" si="400"/>
        <v>0.66978802915774183</v>
      </c>
      <c r="V817" s="51">
        <f t="shared" si="393"/>
        <v>0.66978802915774183</v>
      </c>
      <c r="W817" s="47">
        <f t="shared" si="384"/>
        <v>3.8113806827475347</v>
      </c>
      <c r="X817" s="51">
        <f t="shared" si="394"/>
        <v>3.8113806827475347</v>
      </c>
      <c r="Y817" s="51">
        <f t="shared" si="395"/>
        <v>3.82</v>
      </c>
      <c r="Z817" s="47">
        <f t="shared" si="385"/>
        <v>-40.94535936626972</v>
      </c>
      <c r="AA817" s="47">
        <f t="shared" si="386"/>
        <v>-32.425007384518935</v>
      </c>
      <c r="AB817" s="47">
        <f t="shared" si="396"/>
        <v>52.229336177277602</v>
      </c>
      <c r="AC817" s="51"/>
      <c r="AD817" s="12">
        <f t="shared" si="383"/>
        <v>-3.8113806827475347</v>
      </c>
      <c r="AE817" s="44">
        <f t="shared" si="397"/>
        <v>-218.37602723912394</v>
      </c>
      <c r="AF817" s="43">
        <f t="shared" si="404"/>
        <v>5.37768500271092</v>
      </c>
      <c r="AG817" s="45">
        <f t="shared" si="401"/>
        <v>43403</v>
      </c>
      <c r="AH817" s="42">
        <f t="shared" si="402"/>
        <v>313</v>
      </c>
      <c r="AI817" s="45">
        <f t="shared" si="403"/>
        <v>43403</v>
      </c>
      <c r="AJ817" s="30">
        <f t="shared" si="387"/>
        <v>-40.94535936626972</v>
      </c>
      <c r="AK817" s="30">
        <f t="shared" si="388"/>
        <v>-32.425007384518935</v>
      </c>
      <c r="AL817" s="42"/>
      <c r="AM817" s="42"/>
    </row>
    <row r="818" spans="15:39" x14ac:dyDescent="0.25">
      <c r="O818" s="44">
        <f t="shared" si="398"/>
        <v>43.617644162318854</v>
      </c>
      <c r="P818" s="12">
        <f t="shared" si="399"/>
        <v>-6.6413268696886787</v>
      </c>
      <c r="Q818" s="44">
        <f t="shared" si="389"/>
        <v>-380.5199999999918</v>
      </c>
      <c r="R818" s="47">
        <f t="shared" si="390"/>
        <v>40.850099700444879</v>
      </c>
      <c r="S818" s="47">
        <f t="shared" si="391"/>
        <v>-32.68197624321413</v>
      </c>
      <c r="T818" s="47">
        <f t="shared" si="392"/>
        <v>52.314837443103073</v>
      </c>
      <c r="U818" s="12">
        <f t="shared" si="400"/>
        <v>0.67476924976275587</v>
      </c>
      <c r="V818" s="51">
        <f t="shared" si="393"/>
        <v>0.67476924976275587</v>
      </c>
      <c r="W818" s="47">
        <f t="shared" si="384"/>
        <v>3.8163619033525489</v>
      </c>
      <c r="X818" s="51">
        <f t="shared" si="394"/>
        <v>3.8163619033525489</v>
      </c>
      <c r="Y818" s="51">
        <f t="shared" si="395"/>
        <v>3.82</v>
      </c>
      <c r="Z818" s="47">
        <f t="shared" si="385"/>
        <v>-40.850099700444872</v>
      </c>
      <c r="AA818" s="47">
        <f t="shared" si="386"/>
        <v>-32.68197624321413</v>
      </c>
      <c r="AB818" s="47">
        <f t="shared" si="396"/>
        <v>52.314837443103073</v>
      </c>
      <c r="AC818" s="51"/>
      <c r="AD818" s="12">
        <f t="shared" si="383"/>
        <v>-3.8163619033525489</v>
      </c>
      <c r="AE818" s="44">
        <f t="shared" si="397"/>
        <v>-218.66143015661481</v>
      </c>
      <c r="AF818" s="43">
        <f t="shared" si="404"/>
        <v>5.3826662233159341</v>
      </c>
      <c r="AG818" s="45">
        <f t="shared" si="401"/>
        <v>43403</v>
      </c>
      <c r="AH818" s="42">
        <f t="shared" si="402"/>
        <v>313</v>
      </c>
      <c r="AI818" s="45">
        <f t="shared" si="403"/>
        <v>43403</v>
      </c>
      <c r="AJ818" s="30">
        <f t="shared" si="387"/>
        <v>-40.850099700444872</v>
      </c>
      <c r="AK818" s="30">
        <f t="shared" si="388"/>
        <v>-32.68197624321413</v>
      </c>
      <c r="AL818" s="42"/>
      <c r="AM818" s="42"/>
    </row>
    <row r="819" spans="15:39" x14ac:dyDescent="0.25">
      <c r="O819" s="44">
        <f t="shared" si="398"/>
        <v>43.617644162318854</v>
      </c>
      <c r="P819" s="12">
        <f t="shared" si="399"/>
        <v>-6.6476100549958579</v>
      </c>
      <c r="Q819" s="44">
        <f t="shared" si="389"/>
        <v>-380.8799999999917</v>
      </c>
      <c r="R819" s="47">
        <f t="shared" si="390"/>
        <v>40.753227342630439</v>
      </c>
      <c r="S819" s="47">
        <f t="shared" si="391"/>
        <v>-32.938341499369564</v>
      </c>
      <c r="T819" s="47">
        <f t="shared" si="392"/>
        <v>52.399998850851254</v>
      </c>
      <c r="U819" s="12">
        <f t="shared" si="400"/>
        <v>0.67974447883754285</v>
      </c>
      <c r="V819" s="51">
        <f t="shared" si="393"/>
        <v>0.67974447883754285</v>
      </c>
      <c r="W819" s="47">
        <f t="shared" si="384"/>
        <v>3.821337132427336</v>
      </c>
      <c r="X819" s="51">
        <f t="shared" si="394"/>
        <v>3.821337132427336</v>
      </c>
      <c r="Y819" s="51">
        <f t="shared" si="395"/>
        <v>3.8299999999999996</v>
      </c>
      <c r="Z819" s="47">
        <f t="shared" si="385"/>
        <v>-40.753227342630446</v>
      </c>
      <c r="AA819" s="47">
        <f t="shared" si="386"/>
        <v>-32.938341499369564</v>
      </c>
      <c r="AB819" s="47">
        <f t="shared" si="396"/>
        <v>52.399998850851254</v>
      </c>
      <c r="AC819" s="51"/>
      <c r="AD819" s="12">
        <f t="shared" si="383"/>
        <v>-3.821337132427336</v>
      </c>
      <c r="AE819" s="44">
        <f t="shared" si="397"/>
        <v>-218.94648978471091</v>
      </c>
      <c r="AF819" s="43">
        <f t="shared" si="404"/>
        <v>5.3876414523907208</v>
      </c>
      <c r="AG819" s="45">
        <f t="shared" si="401"/>
        <v>43403</v>
      </c>
      <c r="AH819" s="42">
        <f t="shared" si="402"/>
        <v>313</v>
      </c>
      <c r="AI819" s="45">
        <f t="shared" si="403"/>
        <v>43403</v>
      </c>
      <c r="AJ819" s="30">
        <f t="shared" si="387"/>
        <v>-40.753227342630446</v>
      </c>
      <c r="AK819" s="30">
        <f t="shared" si="388"/>
        <v>-32.938341499369564</v>
      </c>
      <c r="AL819" s="42"/>
      <c r="AM819" s="42"/>
    </row>
    <row r="820" spans="15:39" x14ac:dyDescent="0.25">
      <c r="O820" s="44">
        <f t="shared" si="398"/>
        <v>43.617644162318854</v>
      </c>
      <c r="P820" s="12">
        <f t="shared" si="399"/>
        <v>-6.6538932403030371</v>
      </c>
      <c r="Q820" s="44">
        <f t="shared" si="389"/>
        <v>-381.23999999999171</v>
      </c>
      <c r="R820" s="47">
        <f t="shared" si="390"/>
        <v>40.654746117181212</v>
      </c>
      <c r="S820" s="47">
        <f t="shared" si="391"/>
        <v>-33.194093032123895</v>
      </c>
      <c r="T820" s="47">
        <f t="shared" si="392"/>
        <v>52.484818701008741</v>
      </c>
      <c r="U820" s="12">
        <f t="shared" si="400"/>
        <v>0.68471376935369999</v>
      </c>
      <c r="V820" s="51">
        <f t="shared" si="393"/>
        <v>0.68471376935369999</v>
      </c>
      <c r="W820" s="47">
        <f t="shared" si="384"/>
        <v>3.8263064229434933</v>
      </c>
      <c r="X820" s="51">
        <f t="shared" si="394"/>
        <v>3.8263064229434933</v>
      </c>
      <c r="Y820" s="51">
        <f t="shared" si="395"/>
        <v>3.8299999999999996</v>
      </c>
      <c r="Z820" s="47">
        <f t="shared" si="385"/>
        <v>-40.654746117181205</v>
      </c>
      <c r="AA820" s="47">
        <f t="shared" si="386"/>
        <v>-33.194093032123895</v>
      </c>
      <c r="AB820" s="47">
        <f t="shared" si="396"/>
        <v>52.484818701008734</v>
      </c>
      <c r="AC820" s="51"/>
      <c r="AD820" s="12">
        <f t="shared" si="383"/>
        <v>-3.8263064229434933</v>
      </c>
      <c r="AE820" s="44">
        <f t="shared" si="397"/>
        <v>-219.23120915846113</v>
      </c>
      <c r="AF820" s="43">
        <f t="shared" si="404"/>
        <v>5.3926107429068786</v>
      </c>
      <c r="AG820" s="45">
        <f t="shared" si="401"/>
        <v>43404</v>
      </c>
      <c r="AH820" s="42">
        <f t="shared" si="402"/>
        <v>314</v>
      </c>
      <c r="AI820" s="45">
        <f t="shared" si="403"/>
        <v>43404</v>
      </c>
      <c r="AJ820" s="30">
        <f t="shared" si="387"/>
        <v>-40.654746117181205</v>
      </c>
      <c r="AK820" s="30">
        <f t="shared" si="388"/>
        <v>-33.194093032123895</v>
      </c>
      <c r="AL820" s="42"/>
      <c r="AM820" s="42"/>
    </row>
    <row r="821" spans="15:39" x14ac:dyDescent="0.25">
      <c r="O821" s="44">
        <f t="shared" si="398"/>
        <v>43.617644162318854</v>
      </c>
      <c r="P821" s="12">
        <f t="shared" si="399"/>
        <v>-6.6601764256102163</v>
      </c>
      <c r="Q821" s="44">
        <f t="shared" si="389"/>
        <v>-381.59999999999172</v>
      </c>
      <c r="R821" s="47">
        <f t="shared" si="390"/>
        <v>40.554659911967363</v>
      </c>
      <c r="S821" s="47">
        <f t="shared" si="391"/>
        <v>-33.449220744844531</v>
      </c>
      <c r="T821" s="47">
        <f t="shared" si="392"/>
        <v>52.569295306411234</v>
      </c>
      <c r="U821" s="12">
        <f t="shared" si="400"/>
        <v>0.68967717386527883</v>
      </c>
      <c r="V821" s="51">
        <f t="shared" si="393"/>
        <v>0.68967717386527883</v>
      </c>
      <c r="W821" s="47">
        <f t="shared" si="384"/>
        <v>3.8312698274550718</v>
      </c>
      <c r="X821" s="51">
        <f t="shared" si="394"/>
        <v>3.8312698274550718</v>
      </c>
      <c r="Y821" s="51">
        <f t="shared" si="395"/>
        <v>3.84</v>
      </c>
      <c r="Z821" s="47">
        <f t="shared" si="385"/>
        <v>-40.554659911967363</v>
      </c>
      <c r="AA821" s="47">
        <f t="shared" si="386"/>
        <v>-33.449220744844531</v>
      </c>
      <c r="AB821" s="47">
        <f t="shared" si="396"/>
        <v>52.569295306411234</v>
      </c>
      <c r="AC821" s="51"/>
      <c r="AD821" s="12">
        <f t="shared" si="383"/>
        <v>-3.8312698274550718</v>
      </c>
      <c r="AE821" s="44">
        <f t="shared" si="397"/>
        <v>-219.51559128899075</v>
      </c>
      <c r="AF821" s="43">
        <f t="shared" si="404"/>
        <v>5.3975741474184566</v>
      </c>
      <c r="AG821" s="45">
        <f t="shared" si="401"/>
        <v>43404</v>
      </c>
      <c r="AH821" s="42">
        <f t="shared" si="402"/>
        <v>314</v>
      </c>
      <c r="AI821" s="45">
        <f t="shared" si="403"/>
        <v>43404</v>
      </c>
      <c r="AJ821" s="30">
        <f t="shared" si="387"/>
        <v>-40.554659911967363</v>
      </c>
      <c r="AK821" s="30">
        <f t="shared" si="388"/>
        <v>-33.449220744844531</v>
      </c>
      <c r="AL821" s="42"/>
      <c r="AM821" s="42"/>
    </row>
    <row r="822" spans="15:39" x14ac:dyDescent="0.25">
      <c r="O822" s="44">
        <f t="shared" si="398"/>
        <v>43.617644162318854</v>
      </c>
      <c r="P822" s="12">
        <f t="shared" si="399"/>
        <v>-6.6664596109173955</v>
      </c>
      <c r="Q822" s="44">
        <f t="shared" si="389"/>
        <v>-381.95999999999162</v>
      </c>
      <c r="R822" s="47">
        <f t="shared" si="390"/>
        <v>40.452972678220881</v>
      </c>
      <c r="S822" s="47">
        <f t="shared" si="391"/>
        <v>-33.703714565526212</v>
      </c>
      <c r="T822" s="47">
        <f t="shared" si="392"/>
        <v>52.65342699216594</v>
      </c>
      <c r="U822" s="12">
        <f t="shared" si="400"/>
        <v>0.69463474451304408</v>
      </c>
      <c r="V822" s="51">
        <f t="shared" si="393"/>
        <v>0.69463474451304408</v>
      </c>
      <c r="W822" s="47">
        <f t="shared" si="384"/>
        <v>3.836227398102837</v>
      </c>
      <c r="X822" s="51">
        <f t="shared" si="394"/>
        <v>3.836227398102837</v>
      </c>
      <c r="Y822" s="51">
        <f t="shared" si="395"/>
        <v>3.84</v>
      </c>
      <c r="Z822" s="47">
        <f t="shared" si="385"/>
        <v>-40.452972678220881</v>
      </c>
      <c r="AA822" s="47">
        <f t="shared" si="386"/>
        <v>-33.703714565526212</v>
      </c>
      <c r="AB822" s="47">
        <f t="shared" si="396"/>
        <v>52.65342699216594</v>
      </c>
      <c r="AC822" s="51"/>
      <c r="AD822" s="12">
        <f t="shared" si="383"/>
        <v>-3.836227398102837</v>
      </c>
      <c r="AE822" s="44">
        <f t="shared" si="397"/>
        <v>-219.79963916374564</v>
      </c>
      <c r="AF822" s="43">
        <f t="shared" si="404"/>
        <v>5.4025317180662222</v>
      </c>
      <c r="AG822" s="45">
        <f t="shared" si="401"/>
        <v>43404</v>
      </c>
      <c r="AH822" s="42">
        <f t="shared" si="402"/>
        <v>314</v>
      </c>
      <c r="AI822" s="45">
        <f t="shared" si="403"/>
        <v>43404</v>
      </c>
      <c r="AJ822" s="30">
        <f t="shared" si="387"/>
        <v>-40.452972678220881</v>
      </c>
      <c r="AK822" s="30">
        <f t="shared" si="388"/>
        <v>-33.703714565526212</v>
      </c>
      <c r="AL822" s="42"/>
      <c r="AM822" s="42"/>
    </row>
    <row r="823" spans="15:39" x14ac:dyDescent="0.25">
      <c r="O823" s="44">
        <f t="shared" si="398"/>
        <v>43.617644162318854</v>
      </c>
      <c r="P823" s="12">
        <f t="shared" si="399"/>
        <v>-6.6727427962245747</v>
      </c>
      <c r="Q823" s="44">
        <f t="shared" si="389"/>
        <v>-382.31999999999164</v>
      </c>
      <c r="R823" s="47">
        <f t="shared" si="390"/>
        <v>40.349688430379651</v>
      </c>
      <c r="S823" s="47">
        <f t="shared" si="391"/>
        <v>-33.957564447188666</v>
      </c>
      <c r="T823" s="47">
        <f t="shared" si="392"/>
        <v>52.737212095575224</v>
      </c>
      <c r="U823" s="12">
        <f t="shared" si="400"/>
        <v>0.699586533028697</v>
      </c>
      <c r="V823" s="51">
        <f t="shared" si="393"/>
        <v>0.699586533028697</v>
      </c>
      <c r="W823" s="47">
        <f t="shared" si="384"/>
        <v>3.8411791866184899</v>
      </c>
      <c r="X823" s="51">
        <f t="shared" si="394"/>
        <v>3.8411791866184899</v>
      </c>
      <c r="Y823" s="51">
        <f t="shared" si="395"/>
        <v>3.8499999999999996</v>
      </c>
      <c r="Z823" s="47">
        <f t="shared" si="385"/>
        <v>-40.349688430379651</v>
      </c>
      <c r="AA823" s="47">
        <f t="shared" si="386"/>
        <v>-33.957564447188673</v>
      </c>
      <c r="AB823" s="47">
        <f t="shared" si="396"/>
        <v>52.737212095575224</v>
      </c>
      <c r="AC823" s="51"/>
      <c r="AD823" s="12">
        <f t="shared" si="383"/>
        <v>-3.8411791866184899</v>
      </c>
      <c r="AE823" s="44">
        <f t="shared" si="397"/>
        <v>-220.0833557467339</v>
      </c>
      <c r="AF823" s="43">
        <f t="shared" si="404"/>
        <v>5.4074835065818752</v>
      </c>
      <c r="AG823" s="45">
        <f t="shared" si="401"/>
        <v>43405</v>
      </c>
      <c r="AH823" s="42">
        <f t="shared" si="402"/>
        <v>315</v>
      </c>
      <c r="AI823" s="45">
        <f t="shared" si="403"/>
        <v>43405</v>
      </c>
      <c r="AJ823" s="30">
        <f t="shared" si="387"/>
        <v>-40.349688430379651</v>
      </c>
      <c r="AK823" s="30">
        <f t="shared" si="388"/>
        <v>-33.957564447188673</v>
      </c>
      <c r="AL823" s="42"/>
      <c r="AM823" s="42"/>
    </row>
    <row r="824" spans="15:39" x14ac:dyDescent="0.25">
      <c r="O824" s="44">
        <f t="shared" si="398"/>
        <v>43.617644162318854</v>
      </c>
      <c r="P824" s="12">
        <f t="shared" si="399"/>
        <v>-6.6790259815317539</v>
      </c>
      <c r="Q824" s="44">
        <f t="shared" si="389"/>
        <v>-382.67999999999165</v>
      </c>
      <c r="R824" s="47">
        <f t="shared" si="390"/>
        <v>40.244811245928922</v>
      </c>
      <c r="S824" s="47">
        <f t="shared" si="391"/>
        <v>-34.210760368273228</v>
      </c>
      <c r="T824" s="47">
        <f t="shared" si="392"/>
        <v>52.820648966061192</v>
      </c>
      <c r="U824" s="12">
        <f t="shared" si="400"/>
        <v>0.70453259073906482</v>
      </c>
      <c r="V824" s="51">
        <f t="shared" si="393"/>
        <v>0.70453259073906482</v>
      </c>
      <c r="W824" s="47">
        <f t="shared" si="384"/>
        <v>3.8461252443288578</v>
      </c>
      <c r="X824" s="51">
        <f t="shared" si="394"/>
        <v>3.8461252443288578</v>
      </c>
      <c r="Y824" s="51">
        <f t="shared" si="395"/>
        <v>3.8499999999999996</v>
      </c>
      <c r="Z824" s="47">
        <f t="shared" si="385"/>
        <v>-40.244811245928922</v>
      </c>
      <c r="AA824" s="47">
        <f t="shared" si="386"/>
        <v>-34.210760368273228</v>
      </c>
      <c r="AB824" s="47">
        <f t="shared" si="396"/>
        <v>52.820648966061192</v>
      </c>
      <c r="AC824" s="51"/>
      <c r="AD824" s="12">
        <f t="shared" si="383"/>
        <v>-3.8461252443288578</v>
      </c>
      <c r="AE824" s="44">
        <f t="shared" si="397"/>
        <v>-220.36674397876612</v>
      </c>
      <c r="AF824" s="43">
        <f t="shared" si="404"/>
        <v>5.4124295642922426</v>
      </c>
      <c r="AG824" s="45">
        <f t="shared" si="401"/>
        <v>43405</v>
      </c>
      <c r="AH824" s="42">
        <f t="shared" si="402"/>
        <v>315</v>
      </c>
      <c r="AI824" s="45">
        <f t="shared" si="403"/>
        <v>43405</v>
      </c>
      <c r="AJ824" s="30">
        <f t="shared" si="387"/>
        <v>-40.244811245928922</v>
      </c>
      <c r="AK824" s="30">
        <f t="shared" si="388"/>
        <v>-34.210760368273228</v>
      </c>
      <c r="AL824" s="42"/>
      <c r="AM824" s="42"/>
    </row>
    <row r="825" spans="15:39" x14ac:dyDescent="0.25">
      <c r="O825" s="44">
        <f t="shared" si="398"/>
        <v>43.617644162318854</v>
      </c>
      <c r="P825" s="12">
        <f t="shared" si="399"/>
        <v>-6.6853091668389331</v>
      </c>
      <c r="Q825" s="44">
        <f t="shared" si="389"/>
        <v>-383.03999999999161</v>
      </c>
      <c r="R825" s="47">
        <f t="shared" si="390"/>
        <v>40.138345265240361</v>
      </c>
      <c r="S825" s="47">
        <f t="shared" si="391"/>
        <v>-34.463292333038467</v>
      </c>
      <c r="T825" s="47">
        <f t="shared" si="392"/>
        <v>52.903735965091457</v>
      </c>
      <c r="U825" s="12">
        <f t="shared" si="400"/>
        <v>0.7094729685702561</v>
      </c>
      <c r="V825" s="51">
        <f t="shared" si="393"/>
        <v>0.7094729685702561</v>
      </c>
      <c r="W825" s="47">
        <f t="shared" si="384"/>
        <v>3.851065622160049</v>
      </c>
      <c r="X825" s="51">
        <f t="shared" si="394"/>
        <v>3.851065622160049</v>
      </c>
      <c r="Y825" s="51">
        <f t="shared" si="395"/>
        <v>3.86</v>
      </c>
      <c r="Z825" s="47">
        <f t="shared" si="385"/>
        <v>-40.138345265240361</v>
      </c>
      <c r="AA825" s="47">
        <f t="shared" si="386"/>
        <v>-34.463292333038467</v>
      </c>
      <c r="AB825" s="47">
        <f t="shared" si="396"/>
        <v>52.903735965091457</v>
      </c>
      <c r="AC825" s="51"/>
      <c r="AD825" s="12">
        <f t="shared" si="383"/>
        <v>-3.851065622160049</v>
      </c>
      <c r="AE825" s="44">
        <f t="shared" si="397"/>
        <v>-220.64980677769336</v>
      </c>
      <c r="AF825" s="43">
        <f t="shared" si="404"/>
        <v>5.4173699421234343</v>
      </c>
      <c r="AG825" s="45">
        <f t="shared" si="401"/>
        <v>43405</v>
      </c>
      <c r="AH825" s="42">
        <f t="shared" si="402"/>
        <v>315</v>
      </c>
      <c r="AI825" s="45">
        <f t="shared" si="403"/>
        <v>43405</v>
      </c>
      <c r="AJ825" s="30">
        <f t="shared" si="387"/>
        <v>-40.138345265240361</v>
      </c>
      <c r="AK825" s="30">
        <f t="shared" si="388"/>
        <v>-34.463292333038467</v>
      </c>
      <c r="AL825" s="42"/>
      <c r="AM825" s="42"/>
    </row>
    <row r="826" spans="15:39" x14ac:dyDescent="0.25">
      <c r="O826" s="44">
        <f t="shared" si="398"/>
        <v>43.617644162318854</v>
      </c>
      <c r="P826" s="12">
        <f t="shared" si="399"/>
        <v>-6.6915923521461123</v>
      </c>
      <c r="Q826" s="44">
        <f t="shared" si="389"/>
        <v>-383.39999999999156</v>
      </c>
      <c r="R826" s="47">
        <f t="shared" si="390"/>
        <v>40.030294691408578</v>
      </c>
      <c r="S826" s="47">
        <f t="shared" si="391"/>
        <v>-34.715150371954834</v>
      </c>
      <c r="T826" s="47">
        <f t="shared" si="392"/>
        <v>52.986471466105854</v>
      </c>
      <c r="U826" s="12">
        <f t="shared" si="400"/>
        <v>0.71440771705178274</v>
      </c>
      <c r="V826" s="51">
        <f t="shared" si="393"/>
        <v>0.71440771705178274</v>
      </c>
      <c r="W826" s="47">
        <f t="shared" si="384"/>
        <v>3.856000370641576</v>
      </c>
      <c r="X826" s="51">
        <f t="shared" si="394"/>
        <v>3.856000370641576</v>
      </c>
      <c r="Y826" s="51">
        <f t="shared" si="395"/>
        <v>3.86</v>
      </c>
      <c r="Z826" s="47">
        <f t="shared" si="385"/>
        <v>-40.030294691408585</v>
      </c>
      <c r="AA826" s="47">
        <f t="shared" si="386"/>
        <v>-34.715150371954834</v>
      </c>
      <c r="AB826" s="47">
        <f t="shared" si="396"/>
        <v>52.986471466105861</v>
      </c>
      <c r="AC826" s="51"/>
      <c r="AD826" s="12">
        <f t="shared" si="383"/>
        <v>-3.856000370641576</v>
      </c>
      <c r="AE826" s="44">
        <f t="shared" si="397"/>
        <v>-220.93254703864346</v>
      </c>
      <c r="AF826" s="43">
        <f t="shared" si="404"/>
        <v>5.4223046906049612</v>
      </c>
      <c r="AG826" s="45">
        <f t="shared" si="401"/>
        <v>43405</v>
      </c>
      <c r="AH826" s="42">
        <f t="shared" si="402"/>
        <v>315</v>
      </c>
      <c r="AI826" s="45">
        <f t="shared" si="403"/>
        <v>43405</v>
      </c>
      <c r="AJ826" s="30">
        <f t="shared" si="387"/>
        <v>-40.030294691408585</v>
      </c>
      <c r="AK826" s="30">
        <f t="shared" si="388"/>
        <v>-34.715150371954834</v>
      </c>
      <c r="AL826" s="42"/>
      <c r="AM826" s="42"/>
    </row>
    <row r="827" spans="15:39" x14ac:dyDescent="0.25">
      <c r="O827" s="44">
        <f t="shared" si="398"/>
        <v>43.617644162318854</v>
      </c>
      <c r="P827" s="12">
        <f t="shared" si="399"/>
        <v>-6.6978755374532915</v>
      </c>
      <c r="Q827" s="44">
        <f t="shared" si="389"/>
        <v>-383.75999999999158</v>
      </c>
      <c r="R827" s="47">
        <f t="shared" si="390"/>
        <v>39.920663790085221</v>
      </c>
      <c r="S827" s="47">
        <f t="shared" si="391"/>
        <v>-34.966324542098178</v>
      </c>
      <c r="T827" s="47">
        <f t="shared" si="392"/>
        <v>53.068853854444221</v>
      </c>
      <c r="U827" s="12">
        <f t="shared" si="400"/>
        <v>0.71933688632064596</v>
      </c>
      <c r="V827" s="51">
        <f t="shared" si="393"/>
        <v>0.71933688632064596</v>
      </c>
      <c r="W827" s="47">
        <f t="shared" si="384"/>
        <v>3.8609295399104391</v>
      </c>
      <c r="X827" s="51">
        <f t="shared" si="394"/>
        <v>3.8609295399104391</v>
      </c>
      <c r="Y827" s="51">
        <f t="shared" si="395"/>
        <v>3.8699999999999997</v>
      </c>
      <c r="Z827" s="47">
        <f t="shared" si="385"/>
        <v>-39.920663790085221</v>
      </c>
      <c r="AA827" s="47">
        <f t="shared" si="386"/>
        <v>-34.966324542098178</v>
      </c>
      <c r="AB827" s="47">
        <f t="shared" si="396"/>
        <v>53.068853854444221</v>
      </c>
      <c r="AC827" s="51"/>
      <c r="AD827" s="12">
        <f t="shared" si="383"/>
        <v>-3.8609295399104391</v>
      </c>
      <c r="AE827" s="44">
        <f t="shared" si="397"/>
        <v>-221.21496763425489</v>
      </c>
      <c r="AF827" s="43">
        <f t="shared" si="404"/>
        <v>5.4272338598738248</v>
      </c>
      <c r="AG827" s="45">
        <f t="shared" si="401"/>
        <v>43406</v>
      </c>
      <c r="AH827" s="42">
        <f t="shared" si="402"/>
        <v>316</v>
      </c>
      <c r="AI827" s="45">
        <f t="shared" si="403"/>
        <v>43406</v>
      </c>
      <c r="AJ827" s="30">
        <f t="shared" si="387"/>
        <v>-39.920663790085221</v>
      </c>
      <c r="AK827" s="30">
        <f t="shared" si="388"/>
        <v>-34.966324542098178</v>
      </c>
      <c r="AL827" s="42"/>
      <c r="AM827" s="42"/>
    </row>
    <row r="828" spans="15:39" x14ac:dyDescent="0.25">
      <c r="O828" s="44">
        <f t="shared" si="398"/>
        <v>43.617644162318854</v>
      </c>
      <c r="P828" s="12">
        <f t="shared" si="399"/>
        <v>-6.7041587227604706</v>
      </c>
      <c r="Q828" s="44">
        <f t="shared" si="389"/>
        <v>-384.11999999999153</v>
      </c>
      <c r="R828" s="47">
        <f t="shared" si="390"/>
        <v>39.809456889310567</v>
      </c>
      <c r="S828" s="47">
        <f t="shared" si="391"/>
        <v>-35.216804927542363</v>
      </c>
      <c r="T828" s="47">
        <f t="shared" si="392"/>
        <v>53.150881527275239</v>
      </c>
      <c r="U828" s="12">
        <f t="shared" si="400"/>
        <v>0.72426052612539094</v>
      </c>
      <c r="V828" s="51">
        <f t="shared" si="393"/>
        <v>0.72426052612539094</v>
      </c>
      <c r="W828" s="47">
        <f t="shared" si="384"/>
        <v>3.8658531797151841</v>
      </c>
      <c r="X828" s="51">
        <f t="shared" si="394"/>
        <v>3.8658531797151841</v>
      </c>
      <c r="Y828" s="51">
        <f t="shared" si="395"/>
        <v>3.8699999999999997</v>
      </c>
      <c r="Z828" s="47">
        <f t="shared" si="385"/>
        <v>-39.80945688931056</v>
      </c>
      <c r="AA828" s="47">
        <f t="shared" si="386"/>
        <v>-35.216804927542356</v>
      </c>
      <c r="AB828" s="47">
        <f t="shared" si="396"/>
        <v>53.150881527275232</v>
      </c>
      <c r="AC828" s="51"/>
      <c r="AD828" s="12">
        <f t="shared" si="383"/>
        <v>-3.8658531797151841</v>
      </c>
      <c r="AE828" s="44">
        <f t="shared" si="397"/>
        <v>-221.49707141490939</v>
      </c>
      <c r="AF828" s="43">
        <f t="shared" si="404"/>
        <v>5.4321574996785689</v>
      </c>
      <c r="AG828" s="45">
        <f t="shared" si="401"/>
        <v>43406</v>
      </c>
      <c r="AH828" s="42">
        <f t="shared" si="402"/>
        <v>316</v>
      </c>
      <c r="AI828" s="45">
        <f t="shared" si="403"/>
        <v>43406</v>
      </c>
      <c r="AJ828" s="30">
        <f t="shared" si="387"/>
        <v>-39.80945688931056</v>
      </c>
      <c r="AK828" s="30">
        <f t="shared" si="388"/>
        <v>-35.216804927542356</v>
      </c>
      <c r="AL828" s="42"/>
      <c r="AM828" s="42"/>
    </row>
    <row r="829" spans="15:39" x14ac:dyDescent="0.25">
      <c r="O829" s="44">
        <f t="shared" si="398"/>
        <v>43.617644162318854</v>
      </c>
      <c r="P829" s="12">
        <f t="shared" si="399"/>
        <v>-6.7104419080676498</v>
      </c>
      <c r="Q829" s="44">
        <f t="shared" si="389"/>
        <v>-384.47999999999149</v>
      </c>
      <c r="R829" s="47">
        <f t="shared" si="390"/>
        <v>39.696678379342622</v>
      </c>
      <c r="S829" s="47">
        <f t="shared" si="391"/>
        <v>-35.46658163975065</v>
      </c>
      <c r="T829" s="47">
        <f t="shared" si="392"/>
        <v>53.232552893526211</v>
      </c>
      <c r="U829" s="12">
        <f t="shared" si="400"/>
        <v>0.72917868583012646</v>
      </c>
      <c r="V829" s="51">
        <f t="shared" si="393"/>
        <v>0.72917868583012646</v>
      </c>
      <c r="W829" s="47">
        <f t="shared" si="384"/>
        <v>3.8707713394199197</v>
      </c>
      <c r="X829" s="51">
        <f t="shared" si="394"/>
        <v>3.8707713394199197</v>
      </c>
      <c r="Y829" s="51">
        <f t="shared" si="395"/>
        <v>3.88</v>
      </c>
      <c r="Z829" s="47">
        <f t="shared" si="385"/>
        <v>-39.696678379342622</v>
      </c>
      <c r="AA829" s="47">
        <f t="shared" si="386"/>
        <v>-35.466581639750657</v>
      </c>
      <c r="AB829" s="47">
        <f t="shared" si="396"/>
        <v>53.232552893526218</v>
      </c>
      <c r="AC829" s="51"/>
      <c r="AD829" s="12">
        <f t="shared" si="383"/>
        <v>-3.8707713394199197</v>
      </c>
      <c r="AE829" s="44">
        <f t="shared" si="397"/>
        <v>-221.77886120896207</v>
      </c>
      <c r="AF829" s="43">
        <f t="shared" si="404"/>
        <v>5.4370756593833054</v>
      </c>
      <c r="AG829" s="45">
        <f t="shared" si="401"/>
        <v>43406</v>
      </c>
      <c r="AH829" s="42">
        <f t="shared" si="402"/>
        <v>316</v>
      </c>
      <c r="AI829" s="45">
        <f t="shared" si="403"/>
        <v>43406</v>
      </c>
      <c r="AJ829" s="30">
        <f t="shared" si="387"/>
        <v>-39.696678379342622</v>
      </c>
      <c r="AK829" s="30">
        <f t="shared" si="388"/>
        <v>-35.466581639750657</v>
      </c>
      <c r="AL829" s="42"/>
      <c r="AM829" s="42"/>
    </row>
    <row r="830" spans="15:39" x14ac:dyDescent="0.25">
      <c r="O830" s="44">
        <f t="shared" si="398"/>
        <v>43.617644162318854</v>
      </c>
      <c r="P830" s="12">
        <f t="shared" si="399"/>
        <v>-6.716725093374829</v>
      </c>
      <c r="Q830" s="44">
        <f t="shared" si="389"/>
        <v>-384.83999999999151</v>
      </c>
      <c r="R830" s="47">
        <f t="shared" si="390"/>
        <v>39.582332712483861</v>
      </c>
      <c r="S830" s="47">
        <f t="shared" si="391"/>
        <v>-35.715644817966137</v>
      </c>
      <c r="T830" s="47">
        <f t="shared" si="392"/>
        <v>53.313866373813873</v>
      </c>
      <c r="U830" s="12">
        <f t="shared" si="400"/>
        <v>0.73409141441851034</v>
      </c>
      <c r="V830" s="51">
        <f t="shared" si="393"/>
        <v>0.73409141441851034</v>
      </c>
      <c r="W830" s="47">
        <f t="shared" si="384"/>
        <v>3.8756840680083036</v>
      </c>
      <c r="X830" s="51">
        <f t="shared" si="394"/>
        <v>3.8756840680083036</v>
      </c>
      <c r="Y830" s="51">
        <f t="shared" si="395"/>
        <v>3.88</v>
      </c>
      <c r="Z830" s="47">
        <f t="shared" si="385"/>
        <v>-39.582332712483861</v>
      </c>
      <c r="AA830" s="47">
        <f t="shared" si="386"/>
        <v>-35.715644817966137</v>
      </c>
      <c r="AB830" s="47">
        <f t="shared" si="396"/>
        <v>53.313866373813873</v>
      </c>
      <c r="AC830" s="51"/>
      <c r="AD830" s="12">
        <f t="shared" si="383"/>
        <v>-3.8756840680083036</v>
      </c>
      <c r="AE830" s="44">
        <f t="shared" si="397"/>
        <v>-222.06033982296972</v>
      </c>
      <c r="AF830" s="43">
        <f t="shared" si="404"/>
        <v>5.4419883879716888</v>
      </c>
      <c r="AG830" s="45">
        <f t="shared" si="401"/>
        <v>43407</v>
      </c>
      <c r="AH830" s="42">
        <f t="shared" si="402"/>
        <v>317</v>
      </c>
      <c r="AI830" s="45">
        <f t="shared" si="403"/>
        <v>43407</v>
      </c>
      <c r="AJ830" s="30">
        <f t="shared" si="387"/>
        <v>-39.582332712483861</v>
      </c>
      <c r="AK830" s="30">
        <f t="shared" si="388"/>
        <v>-35.715644817966137</v>
      </c>
      <c r="AL830" s="42"/>
      <c r="AM830" s="42"/>
    </row>
    <row r="831" spans="15:39" x14ac:dyDescent="0.25">
      <c r="O831" s="44">
        <f t="shared" si="398"/>
        <v>43.617644162318854</v>
      </c>
      <c r="P831" s="12">
        <f t="shared" si="399"/>
        <v>-6.7230082786820082</v>
      </c>
      <c r="Q831" s="44">
        <f t="shared" si="389"/>
        <v>-385.19999999999146</v>
      </c>
      <c r="R831" s="47">
        <f t="shared" si="390"/>
        <v>39.466424402905425</v>
      </c>
      <c r="S831" s="47">
        <f t="shared" si="391"/>
        <v>-35.963984629601001</v>
      </c>
      <c r="T831" s="47">
        <f t="shared" si="392"/>
        <v>53.394820400376155</v>
      </c>
      <c r="U831" s="12">
        <f t="shared" si="400"/>
        <v>0.73899876049770274</v>
      </c>
      <c r="V831" s="51">
        <f t="shared" si="393"/>
        <v>0.73899876049770274</v>
      </c>
      <c r="W831" s="47">
        <f t="shared" si="384"/>
        <v>3.8805914140874957</v>
      </c>
      <c r="X831" s="51">
        <f t="shared" si="394"/>
        <v>3.8805914140874957</v>
      </c>
      <c r="Y831" s="51">
        <f t="shared" si="395"/>
        <v>3.8899999999999997</v>
      </c>
      <c r="Z831" s="47">
        <f t="shared" si="385"/>
        <v>-39.466424402905425</v>
      </c>
      <c r="AA831" s="47">
        <f t="shared" si="386"/>
        <v>-35.963984629601001</v>
      </c>
      <c r="AB831" s="47">
        <f t="shared" si="396"/>
        <v>53.394820400376155</v>
      </c>
      <c r="AC831" s="51"/>
      <c r="AD831" s="12">
        <f t="shared" si="383"/>
        <v>-3.8805914140874957</v>
      </c>
      <c r="AE831" s="44">
        <f t="shared" si="397"/>
        <v>-222.34151004191747</v>
      </c>
      <c r="AF831" s="43">
        <f t="shared" si="404"/>
        <v>5.446895734050881</v>
      </c>
      <c r="AG831" s="45">
        <f t="shared" si="401"/>
        <v>43407</v>
      </c>
      <c r="AH831" s="42">
        <f t="shared" si="402"/>
        <v>317</v>
      </c>
      <c r="AI831" s="45">
        <f t="shared" si="403"/>
        <v>43407</v>
      </c>
      <c r="AJ831" s="30">
        <f t="shared" si="387"/>
        <v>-39.466424402905425</v>
      </c>
      <c r="AK831" s="30">
        <f t="shared" si="388"/>
        <v>-35.963984629601001</v>
      </c>
      <c r="AL831" s="42"/>
      <c r="AM831" s="42"/>
    </row>
    <row r="832" spans="15:39" x14ac:dyDescent="0.25">
      <c r="O832" s="44">
        <f t="shared" si="398"/>
        <v>43.617644162318854</v>
      </c>
      <c r="P832" s="12">
        <f t="shared" si="399"/>
        <v>-6.7292914639891874</v>
      </c>
      <c r="Q832" s="44">
        <f t="shared" si="389"/>
        <v>-385.55999999999142</v>
      </c>
      <c r="R832" s="47">
        <f t="shared" si="390"/>
        <v>39.348958026468907</v>
      </c>
      <c r="S832" s="47">
        <f t="shared" si="391"/>
        <v>-36.211591270624709</v>
      </c>
      <c r="T832" s="47">
        <f t="shared" si="392"/>
        <v>53.475413417004972</v>
      </c>
      <c r="U832" s="12">
        <f t="shared" si="400"/>
        <v>0.74390077230228546</v>
      </c>
      <c r="V832" s="51">
        <f t="shared" si="393"/>
        <v>0.74390077230228546</v>
      </c>
      <c r="W832" s="47">
        <f t="shared" si="384"/>
        <v>3.8854934258920784</v>
      </c>
      <c r="X832" s="51">
        <f t="shared" si="394"/>
        <v>3.8854934258920784</v>
      </c>
      <c r="Y832" s="51">
        <f t="shared" si="395"/>
        <v>3.8899999999999997</v>
      </c>
      <c r="Z832" s="47">
        <f t="shared" si="385"/>
        <v>-39.348958026468907</v>
      </c>
      <c r="AA832" s="47">
        <f t="shared" si="386"/>
        <v>-36.211591270624716</v>
      </c>
      <c r="AB832" s="47">
        <f t="shared" si="396"/>
        <v>53.47541341700498</v>
      </c>
      <c r="AC832" s="51"/>
      <c r="AD832" s="12">
        <f t="shared" ref="AD832:AD895" si="405">ATAN(S832/R832)-PI()</f>
        <v>-3.8854934258920784</v>
      </c>
      <c r="AE832" s="44">
        <f t="shared" si="397"/>
        <v>-222.62237462944339</v>
      </c>
      <c r="AF832" s="43">
        <f t="shared" si="404"/>
        <v>5.4517977458554636</v>
      </c>
      <c r="AG832" s="45">
        <f t="shared" si="401"/>
        <v>43407</v>
      </c>
      <c r="AH832" s="42">
        <f t="shared" si="402"/>
        <v>317</v>
      </c>
      <c r="AI832" s="45">
        <f t="shared" si="403"/>
        <v>43407</v>
      </c>
      <c r="AJ832" s="30">
        <f t="shared" si="387"/>
        <v>-39.348958026468907</v>
      </c>
      <c r="AK832" s="30">
        <f t="shared" si="388"/>
        <v>-36.211591270624716</v>
      </c>
      <c r="AL832" s="42"/>
      <c r="AM832" s="42"/>
    </row>
    <row r="833" spans="15:39" x14ac:dyDescent="0.25">
      <c r="O833" s="44">
        <f t="shared" si="398"/>
        <v>43.617644162318854</v>
      </c>
      <c r="P833" s="12">
        <f t="shared" si="399"/>
        <v>-6.7355746492963666</v>
      </c>
      <c r="Q833" s="44">
        <f t="shared" si="389"/>
        <v>-385.91999999999143</v>
      </c>
      <c r="R833" s="47">
        <f t="shared" si="390"/>
        <v>39.229938220545705</v>
      </c>
      <c r="S833" s="47">
        <f t="shared" si="391"/>
        <v>-36.458454965951049</v>
      </c>
      <c r="T833" s="47">
        <f t="shared" si="392"/>
        <v>53.555643878979865</v>
      </c>
      <c r="U833" s="12">
        <f t="shared" si="400"/>
        <v>0.74879749769814807</v>
      </c>
      <c r="V833" s="51">
        <f t="shared" si="393"/>
        <v>0.74879749769814807</v>
      </c>
      <c r="W833" s="47">
        <f t="shared" ref="W833:W896" si="406">U833+$D$8-$I$10+PI()</f>
        <v>3.8903901512879413</v>
      </c>
      <c r="X833" s="51">
        <f t="shared" si="394"/>
        <v>3.8903901512879413</v>
      </c>
      <c r="Y833" s="51">
        <f t="shared" si="395"/>
        <v>3.9</v>
      </c>
      <c r="Z833" s="47">
        <f t="shared" ref="Z833:Z896" si="407">-T833*COS(V833)</f>
        <v>-39.229938220545705</v>
      </c>
      <c r="AA833" s="47">
        <f t="shared" ref="AA833:AA896" si="408">-T833*SIN(V833)</f>
        <v>-36.458454965951049</v>
      </c>
      <c r="AB833" s="47">
        <f t="shared" si="396"/>
        <v>53.555643878979865</v>
      </c>
      <c r="AC833" s="51"/>
      <c r="AD833" s="12">
        <f t="shared" si="405"/>
        <v>-3.8903901512879413</v>
      </c>
      <c r="AE833" s="44">
        <f t="shared" si="397"/>
        <v>-222.90293632806086</v>
      </c>
      <c r="AF833" s="43">
        <f t="shared" si="404"/>
        <v>5.4566944712513266</v>
      </c>
      <c r="AG833" s="45">
        <f t="shared" si="401"/>
        <v>43407</v>
      </c>
      <c r="AH833" s="42">
        <f t="shared" si="402"/>
        <v>317</v>
      </c>
      <c r="AI833" s="45">
        <f t="shared" si="403"/>
        <v>43407</v>
      </c>
      <c r="AJ833" s="30">
        <f t="shared" si="387"/>
        <v>-39.229938220545705</v>
      </c>
      <c r="AK833" s="30">
        <f t="shared" si="388"/>
        <v>-36.458454965951049</v>
      </c>
      <c r="AL833" s="42"/>
      <c r="AM833" s="42"/>
    </row>
    <row r="834" spans="15:39" x14ac:dyDescent="0.25">
      <c r="O834" s="44">
        <f t="shared" si="398"/>
        <v>43.617644162318854</v>
      </c>
      <c r="P834" s="12">
        <f t="shared" si="399"/>
        <v>-6.7418578346035458</v>
      </c>
      <c r="Q834" s="44">
        <f t="shared" si="389"/>
        <v>-386.27999999999139</v>
      </c>
      <c r="R834" s="47">
        <f t="shared" si="390"/>
        <v>39.109369683833975</v>
      </c>
      <c r="S834" s="47">
        <f t="shared" si="391"/>
        <v>-36.704565969824024</v>
      </c>
      <c r="T834" s="47">
        <f t="shared" si="392"/>
        <v>53.635510253002685</v>
      </c>
      <c r="U834" s="12">
        <f t="shared" si="400"/>
        <v>0.753688984186341</v>
      </c>
      <c r="V834" s="51">
        <f t="shared" si="393"/>
        <v>0.753688984186341</v>
      </c>
      <c r="W834" s="47">
        <f t="shared" si="406"/>
        <v>3.8952816377761339</v>
      </c>
      <c r="X834" s="51">
        <f t="shared" si="394"/>
        <v>3.8952816377761339</v>
      </c>
      <c r="Y834" s="51">
        <f t="shared" si="395"/>
        <v>3.9</v>
      </c>
      <c r="Z834" s="47">
        <f t="shared" si="407"/>
        <v>-39.109369683833975</v>
      </c>
      <c r="AA834" s="47">
        <f t="shared" si="408"/>
        <v>-36.704565969824024</v>
      </c>
      <c r="AB834" s="47">
        <f t="shared" si="396"/>
        <v>53.635510253002685</v>
      </c>
      <c r="AC834" s="51"/>
      <c r="AD834" s="12">
        <f t="shared" si="405"/>
        <v>-3.8952816377761339</v>
      </c>
      <c r="AE834" s="44">
        <f t="shared" si="397"/>
        <v>-223.18319785937956</v>
      </c>
      <c r="AF834" s="43">
        <f t="shared" si="404"/>
        <v>5.4615859577395192</v>
      </c>
      <c r="AG834" s="45">
        <f t="shared" si="401"/>
        <v>43408</v>
      </c>
      <c r="AH834" s="42">
        <f t="shared" si="402"/>
        <v>318</v>
      </c>
      <c r="AI834" s="45">
        <f t="shared" si="403"/>
        <v>43408</v>
      </c>
      <c r="AJ834" s="30">
        <f t="shared" si="387"/>
        <v>-39.109369683833975</v>
      </c>
      <c r="AK834" s="30">
        <f t="shared" si="388"/>
        <v>-36.704565969824024</v>
      </c>
      <c r="AL834" s="42"/>
      <c r="AM834" s="42"/>
    </row>
    <row r="835" spans="15:39" x14ac:dyDescent="0.25">
      <c r="O835" s="44">
        <f t="shared" si="398"/>
        <v>43.617644162318854</v>
      </c>
      <c r="P835" s="12">
        <f t="shared" si="399"/>
        <v>-6.748141019910725</v>
      </c>
      <c r="Q835" s="44">
        <f t="shared" si="389"/>
        <v>-386.63999999999135</v>
      </c>
      <c r="R835" s="47">
        <f t="shared" si="390"/>
        <v>38.987257176173088</v>
      </c>
      <c r="S835" s="47">
        <f t="shared" si="391"/>
        <v>-36.949914566202608</v>
      </c>
      <c r="T835" s="47">
        <f t="shared" si="392"/>
        <v>53.715011017133115</v>
      </c>
      <c r="U835" s="12">
        <f t="shared" si="400"/>
        <v>0.75857527890689591</v>
      </c>
      <c r="V835" s="51">
        <f t="shared" si="393"/>
        <v>0.75857527890689591</v>
      </c>
      <c r="W835" s="47">
        <f t="shared" si="406"/>
        <v>3.9001679324966889</v>
      </c>
      <c r="X835" s="51">
        <f t="shared" si="394"/>
        <v>3.9001679324966889</v>
      </c>
      <c r="Y835" s="51">
        <f t="shared" si="395"/>
        <v>3.9099999999999997</v>
      </c>
      <c r="Z835" s="47">
        <f t="shared" si="407"/>
        <v>-38.987257176173088</v>
      </c>
      <c r="AA835" s="47">
        <f t="shared" si="408"/>
        <v>-36.949914566202608</v>
      </c>
      <c r="AB835" s="47">
        <f t="shared" si="396"/>
        <v>53.715011017133115</v>
      </c>
      <c r="AC835" s="51"/>
      <c r="AD835" s="12">
        <f t="shared" si="405"/>
        <v>-3.9001679324966889</v>
      </c>
      <c r="AE835" s="44">
        <f t="shared" si="397"/>
        <v>-223.46316192432442</v>
      </c>
      <c r="AF835" s="43">
        <f t="shared" si="404"/>
        <v>5.4664722524600737</v>
      </c>
      <c r="AG835" s="45">
        <f t="shared" si="401"/>
        <v>43408</v>
      </c>
      <c r="AH835" s="42">
        <f t="shared" si="402"/>
        <v>318</v>
      </c>
      <c r="AI835" s="45">
        <f t="shared" si="403"/>
        <v>43408</v>
      </c>
      <c r="AJ835" s="30">
        <f t="shared" si="387"/>
        <v>-38.987257176173088</v>
      </c>
      <c r="AK835" s="30">
        <f t="shared" si="388"/>
        <v>-36.949914566202608</v>
      </c>
      <c r="AL835" s="42"/>
      <c r="AM835" s="42"/>
    </row>
    <row r="836" spans="15:39" x14ac:dyDescent="0.25">
      <c r="O836" s="44">
        <f t="shared" si="398"/>
        <v>43.617644162318854</v>
      </c>
      <c r="P836" s="12">
        <f t="shared" si="399"/>
        <v>-6.7544242052179042</v>
      </c>
      <c r="Q836" s="44">
        <f t="shared" si="389"/>
        <v>-386.99999999999136</v>
      </c>
      <c r="R836" s="47">
        <f t="shared" si="390"/>
        <v>38.863605518355769</v>
      </c>
      <c r="S836" s="47">
        <f t="shared" si="391"/>
        <v>-37.194491069144327</v>
      </c>
      <c r="T836" s="47">
        <f t="shared" si="392"/>
        <v>53.794144660725202</v>
      </c>
      <c r="U836" s="12">
        <f t="shared" si="400"/>
        <v>0.76345642864261321</v>
      </c>
      <c r="V836" s="51">
        <f t="shared" si="393"/>
        <v>0.76345642864261321</v>
      </c>
      <c r="W836" s="47">
        <f t="shared" si="406"/>
        <v>3.9050490822324062</v>
      </c>
      <c r="X836" s="51">
        <f t="shared" si="394"/>
        <v>3.9050490822324062</v>
      </c>
      <c r="Y836" s="51">
        <f t="shared" si="395"/>
        <v>3.9099999999999997</v>
      </c>
      <c r="Z836" s="47">
        <f t="shared" si="407"/>
        <v>-38.863605518355769</v>
      </c>
      <c r="AA836" s="47">
        <f t="shared" si="408"/>
        <v>-37.194491069144327</v>
      </c>
      <c r="AB836" s="47">
        <f t="shared" si="396"/>
        <v>53.794144660725202</v>
      </c>
      <c r="AC836" s="51"/>
      <c r="AD836" s="12">
        <f t="shared" si="405"/>
        <v>-3.9050490822324062</v>
      </c>
      <c r="AE836" s="44">
        <f t="shared" si="397"/>
        <v>-223.74283120335244</v>
      </c>
      <c r="AF836" s="43">
        <f t="shared" si="404"/>
        <v>5.4713534021957919</v>
      </c>
      <c r="AG836" s="45">
        <f t="shared" si="401"/>
        <v>43408</v>
      </c>
      <c r="AH836" s="42">
        <f t="shared" si="402"/>
        <v>318</v>
      </c>
      <c r="AI836" s="45">
        <f t="shared" si="403"/>
        <v>43408</v>
      </c>
      <c r="AJ836" s="30">
        <f t="shared" si="387"/>
        <v>-38.863605518355769</v>
      </c>
      <c r="AK836" s="30">
        <f t="shared" si="388"/>
        <v>-37.194491069144327</v>
      </c>
      <c r="AL836" s="42"/>
      <c r="AM836" s="42"/>
    </row>
    <row r="837" spans="15:39" x14ac:dyDescent="0.25">
      <c r="O837" s="44">
        <f t="shared" si="398"/>
        <v>43.617644162318854</v>
      </c>
      <c r="P837" s="12">
        <f t="shared" si="399"/>
        <v>-6.7607073905250834</v>
      </c>
      <c r="Q837" s="44">
        <f t="shared" si="389"/>
        <v>-387.35999999999132</v>
      </c>
      <c r="R837" s="47">
        <f t="shared" si="390"/>
        <v>38.738419591937735</v>
      </c>
      <c r="S837" s="47">
        <f t="shared" si="391"/>
        <v>-37.43828582318762</v>
      </c>
      <c r="T837" s="47">
        <f t="shared" si="392"/>
        <v>53.872909684364707</v>
      </c>
      <c r="U837" s="12">
        <f t="shared" si="400"/>
        <v>0.76833247982281716</v>
      </c>
      <c r="V837" s="51">
        <f t="shared" si="393"/>
        <v>0.76833247982281716</v>
      </c>
      <c r="W837" s="47">
        <f t="shared" si="406"/>
        <v>3.9099251334126102</v>
      </c>
      <c r="X837" s="51">
        <f t="shared" si="394"/>
        <v>3.9099251334126102</v>
      </c>
      <c r="Y837" s="51">
        <f t="shared" si="395"/>
        <v>3.9099999999999997</v>
      </c>
      <c r="Z837" s="47">
        <f t="shared" si="407"/>
        <v>-38.738419591937735</v>
      </c>
      <c r="AA837" s="47">
        <f t="shared" si="408"/>
        <v>-37.43828582318762</v>
      </c>
      <c r="AB837" s="47">
        <f t="shared" si="396"/>
        <v>53.872909684364707</v>
      </c>
      <c r="AC837" s="51"/>
      <c r="AD837" s="12">
        <f t="shared" si="405"/>
        <v>-3.9099251334126102</v>
      </c>
      <c r="AE837" s="44">
        <f t="shared" si="397"/>
        <v>-224.0222083566679</v>
      </c>
      <c r="AF837" s="43">
        <f t="shared" si="404"/>
        <v>5.4762294533759954</v>
      </c>
      <c r="AG837" s="45">
        <f t="shared" si="401"/>
        <v>43409</v>
      </c>
      <c r="AH837" s="42">
        <f t="shared" si="402"/>
        <v>319</v>
      </c>
      <c r="AI837" s="45">
        <f t="shared" si="403"/>
        <v>43409</v>
      </c>
      <c r="AJ837" s="30">
        <f t="shared" si="387"/>
        <v>-38.738419591937735</v>
      </c>
      <c r="AK837" s="30">
        <f t="shared" si="388"/>
        <v>-37.43828582318762</v>
      </c>
      <c r="AL837" s="42"/>
      <c r="AM837" s="42"/>
    </row>
    <row r="838" spans="15:39" x14ac:dyDescent="0.25">
      <c r="O838" s="44">
        <f t="shared" si="398"/>
        <v>43.617644162318854</v>
      </c>
      <c r="P838" s="12">
        <f t="shared" si="399"/>
        <v>-6.7669905758322626</v>
      </c>
      <c r="Q838" s="44">
        <f t="shared" si="389"/>
        <v>-387.71999999999127</v>
      </c>
      <c r="R838" s="47">
        <f t="shared" si="390"/>
        <v>38.611704339045012</v>
      </c>
      <c r="S838" s="47">
        <f t="shared" si="391"/>
        <v>-37.681289203733044</v>
      </c>
      <c r="T838" s="47">
        <f t="shared" si="392"/>
        <v>53.951304599807372</v>
      </c>
      <c r="U838" s="12">
        <f t="shared" si="400"/>
        <v>0.77320347852707905</v>
      </c>
      <c r="V838" s="51">
        <f t="shared" si="393"/>
        <v>0.77320347852707905</v>
      </c>
      <c r="W838" s="47">
        <f t="shared" si="406"/>
        <v>3.9147961321168721</v>
      </c>
      <c r="X838" s="51">
        <f t="shared" si="394"/>
        <v>3.9147961321168721</v>
      </c>
      <c r="Y838" s="51">
        <f t="shared" si="395"/>
        <v>3.92</v>
      </c>
      <c r="Z838" s="47">
        <f t="shared" si="407"/>
        <v>-38.611704339045012</v>
      </c>
      <c r="AA838" s="47">
        <f t="shared" si="408"/>
        <v>-37.681289203733044</v>
      </c>
      <c r="AB838" s="47">
        <f t="shared" si="396"/>
        <v>53.951304599807372</v>
      </c>
      <c r="AC838" s="51"/>
      <c r="AD838" s="12">
        <f t="shared" si="405"/>
        <v>-3.9147961321168721</v>
      </c>
      <c r="AE838" s="44">
        <f t="shared" si="397"/>
        <v>-224.30129602443577</v>
      </c>
      <c r="AF838" s="43">
        <f t="shared" si="404"/>
        <v>5.4811004520802573</v>
      </c>
      <c r="AG838" s="45">
        <f t="shared" si="401"/>
        <v>43409</v>
      </c>
      <c r="AH838" s="42">
        <f t="shared" si="402"/>
        <v>319</v>
      </c>
      <c r="AI838" s="45">
        <f t="shared" si="403"/>
        <v>43409</v>
      </c>
      <c r="AJ838" s="30">
        <f t="shared" si="387"/>
        <v>-38.611704339045012</v>
      </c>
      <c r="AK838" s="30">
        <f t="shared" si="388"/>
        <v>-37.681289203733044</v>
      </c>
      <c r="AL838" s="42"/>
      <c r="AM838" s="42"/>
    </row>
    <row r="839" spans="15:39" x14ac:dyDescent="0.25">
      <c r="O839" s="44">
        <f t="shared" si="398"/>
        <v>43.617644162318854</v>
      </c>
      <c r="P839" s="12">
        <f t="shared" si="399"/>
        <v>-6.7732737611394418</v>
      </c>
      <c r="Q839" s="44">
        <f t="shared" si="389"/>
        <v>-388.07999999999129</v>
      </c>
      <c r="R839" s="47">
        <f t="shared" si="390"/>
        <v>38.483464762178812</v>
      </c>
      <c r="S839" s="47">
        <f t="shared" si="391"/>
        <v>-37.923491617423224</v>
      </c>
      <c r="T839" s="47">
        <f t="shared" si="392"/>
        <v>54.029327929918097</v>
      </c>
      <c r="U839" s="12">
        <f t="shared" si="400"/>
        <v>0.77806947048890718</v>
      </c>
      <c r="V839" s="51">
        <f t="shared" si="393"/>
        <v>0.77806947048890718</v>
      </c>
      <c r="W839" s="47">
        <f t="shared" si="406"/>
        <v>3.9196621240787004</v>
      </c>
      <c r="X839" s="51">
        <f t="shared" si="394"/>
        <v>3.9196621240787004</v>
      </c>
      <c r="Y839" s="51">
        <f t="shared" si="395"/>
        <v>3.92</v>
      </c>
      <c r="Z839" s="47">
        <f t="shared" si="407"/>
        <v>-38.483464762178812</v>
      </c>
      <c r="AA839" s="47">
        <f t="shared" si="408"/>
        <v>-37.923491617423224</v>
      </c>
      <c r="AB839" s="47">
        <f t="shared" si="396"/>
        <v>54.029327929918097</v>
      </c>
      <c r="AC839" s="51"/>
      <c r="AD839" s="12">
        <f t="shared" si="405"/>
        <v>-3.9196621240787004</v>
      </c>
      <c r="AE839" s="44">
        <f t="shared" si="397"/>
        <v>-224.58009682699316</v>
      </c>
      <c r="AF839" s="43">
        <f t="shared" si="404"/>
        <v>5.4859664440420861</v>
      </c>
      <c r="AG839" s="45">
        <f t="shared" si="401"/>
        <v>43409</v>
      </c>
      <c r="AH839" s="42">
        <f t="shared" si="402"/>
        <v>319</v>
      </c>
      <c r="AI839" s="45">
        <f t="shared" si="403"/>
        <v>43409</v>
      </c>
      <c r="AJ839" s="30">
        <f t="shared" si="387"/>
        <v>-38.483464762178812</v>
      </c>
      <c r="AK839" s="30">
        <f t="shared" si="388"/>
        <v>-37.923491617423224</v>
      </c>
      <c r="AL839" s="42"/>
      <c r="AM839" s="42"/>
    </row>
    <row r="840" spans="15:39" x14ac:dyDescent="0.25">
      <c r="O840" s="44">
        <f t="shared" si="398"/>
        <v>43.617644162318854</v>
      </c>
      <c r="P840" s="12">
        <f t="shared" si="399"/>
        <v>-6.779556946446621</v>
      </c>
      <c r="Q840" s="44">
        <f t="shared" si="389"/>
        <v>-388.43999999999124</v>
      </c>
      <c r="R840" s="47">
        <f t="shared" si="390"/>
        <v>38.353705924018044</v>
      </c>
      <c r="S840" s="47">
        <f t="shared" si="391"/>
        <v>-38.164883502521583</v>
      </c>
      <c r="T840" s="47">
        <f t="shared" si="392"/>
        <v>54.106978208610954</v>
      </c>
      <c r="U840" s="12">
        <f t="shared" si="400"/>
        <v>0.7829305010994061</v>
      </c>
      <c r="V840" s="51">
        <f t="shared" si="393"/>
        <v>0.7829305010994061</v>
      </c>
      <c r="W840" s="47">
        <f t="shared" si="406"/>
        <v>3.924523154689199</v>
      </c>
      <c r="X840" s="51">
        <f t="shared" si="394"/>
        <v>3.924523154689199</v>
      </c>
      <c r="Y840" s="51">
        <f t="shared" si="395"/>
        <v>3.9299999999999997</v>
      </c>
      <c r="Z840" s="47">
        <f t="shared" si="407"/>
        <v>-38.353705924018044</v>
      </c>
      <c r="AA840" s="47">
        <f t="shared" si="408"/>
        <v>-38.164883502521583</v>
      </c>
      <c r="AB840" s="47">
        <f t="shared" si="396"/>
        <v>54.106978208610954</v>
      </c>
      <c r="AC840" s="51"/>
      <c r="AD840" s="12">
        <f t="shared" si="405"/>
        <v>-3.924523154689199</v>
      </c>
      <c r="AE840" s="44">
        <f t="shared" si="397"/>
        <v>-224.8586133650586</v>
      </c>
      <c r="AF840" s="43">
        <f t="shared" si="404"/>
        <v>5.4908274746525843</v>
      </c>
      <c r="AG840" s="45">
        <f t="shared" si="401"/>
        <v>43409</v>
      </c>
      <c r="AH840" s="42">
        <f t="shared" si="402"/>
        <v>319</v>
      </c>
      <c r="AI840" s="45">
        <f t="shared" si="403"/>
        <v>43409</v>
      </c>
      <c r="AJ840" s="30">
        <f t="shared" si="387"/>
        <v>-38.353705924018044</v>
      </c>
      <c r="AK840" s="30">
        <f t="shared" si="388"/>
        <v>-38.164883502521583</v>
      </c>
      <c r="AL840" s="42"/>
      <c r="AM840" s="42"/>
    </row>
    <row r="841" spans="15:39" x14ac:dyDescent="0.25">
      <c r="O841" s="44">
        <f t="shared" si="398"/>
        <v>43.617644162318854</v>
      </c>
      <c r="P841" s="12">
        <f t="shared" si="399"/>
        <v>-6.7858401317538002</v>
      </c>
      <c r="Q841" s="44">
        <f t="shared" si="389"/>
        <v>-388.79999999999126</v>
      </c>
      <c r="R841" s="47">
        <f t="shared" si="390"/>
        <v>38.22243294721946</v>
      </c>
      <c r="S841" s="47">
        <f t="shared" si="391"/>
        <v>-38.405455329289829</v>
      </c>
      <c r="T841" s="47">
        <f t="shared" si="392"/>
        <v>54.184253980790068</v>
      </c>
      <c r="U841" s="12">
        <f t="shared" si="400"/>
        <v>0.78778661541090278</v>
      </c>
      <c r="V841" s="51">
        <f t="shared" si="393"/>
        <v>0.78778661541090278</v>
      </c>
      <c r="W841" s="47">
        <f t="shared" si="406"/>
        <v>3.9293792690006959</v>
      </c>
      <c r="X841" s="51">
        <f t="shared" si="394"/>
        <v>3.9293792690006959</v>
      </c>
      <c r="Y841" s="51">
        <f t="shared" si="395"/>
        <v>3.9299999999999997</v>
      </c>
      <c r="Z841" s="47">
        <f t="shared" si="407"/>
        <v>-38.22243294721946</v>
      </c>
      <c r="AA841" s="47">
        <f t="shared" si="408"/>
        <v>-38.405455329289829</v>
      </c>
      <c r="AB841" s="47">
        <f t="shared" si="396"/>
        <v>54.184253980790068</v>
      </c>
      <c r="AC841" s="51"/>
      <c r="AD841" s="12">
        <f t="shared" si="405"/>
        <v>-3.9293792690006959</v>
      </c>
      <c r="AE841" s="44">
        <f t="shared" si="397"/>
        <v>-225.13684821994048</v>
      </c>
      <c r="AF841" s="43">
        <f t="shared" si="404"/>
        <v>5.4956835889640807</v>
      </c>
      <c r="AG841" s="45">
        <f t="shared" si="401"/>
        <v>43410</v>
      </c>
      <c r="AH841" s="42">
        <f t="shared" si="402"/>
        <v>320</v>
      </c>
      <c r="AI841" s="45">
        <f t="shared" si="403"/>
        <v>43410</v>
      </c>
      <c r="AJ841" s="30">
        <f t="shared" si="387"/>
        <v>-38.22243294721946</v>
      </c>
      <c r="AK841" s="30">
        <f t="shared" si="388"/>
        <v>-38.405455329289829</v>
      </c>
      <c r="AL841" s="42"/>
      <c r="AM841" s="42"/>
    </row>
    <row r="842" spans="15:39" x14ac:dyDescent="0.25">
      <c r="O842" s="44">
        <f t="shared" si="398"/>
        <v>43.617644162318854</v>
      </c>
      <c r="P842" s="12">
        <f t="shared" si="399"/>
        <v>-6.7921233170609794</v>
      </c>
      <c r="Q842" s="44">
        <f t="shared" si="389"/>
        <v>-389.15999999999121</v>
      </c>
      <c r="R842" s="47">
        <f t="shared" si="390"/>
        <v>38.089651014215413</v>
      </c>
      <c r="S842" s="47">
        <f t="shared" si="391"/>
        <v>-38.645197600364156</v>
      </c>
      <c r="T842" s="47">
        <f t="shared" si="392"/>
        <v>54.261153802291311</v>
      </c>
      <c r="U842" s="12">
        <f t="shared" si="400"/>
        <v>0.79263785814054233</v>
      </c>
      <c r="V842" s="51">
        <f t="shared" si="393"/>
        <v>0.79263785814054233</v>
      </c>
      <c r="W842" s="47">
        <f t="shared" si="406"/>
        <v>3.9342305117303353</v>
      </c>
      <c r="X842" s="51">
        <f t="shared" si="394"/>
        <v>3.9342305117303353</v>
      </c>
      <c r="Y842" s="51">
        <f t="shared" si="395"/>
        <v>3.94</v>
      </c>
      <c r="Z842" s="47">
        <f t="shared" si="407"/>
        <v>-38.08965101421542</v>
      </c>
      <c r="AA842" s="47">
        <f t="shared" si="408"/>
        <v>-38.645197600364149</v>
      </c>
      <c r="AB842" s="47">
        <f t="shared" si="396"/>
        <v>54.261153802291311</v>
      </c>
      <c r="AC842" s="51"/>
      <c r="AD842" s="12">
        <f t="shared" si="405"/>
        <v>-3.9342305117303353</v>
      </c>
      <c r="AE842" s="44">
        <f t="shared" si="397"/>
        <v>-225.41480395374234</v>
      </c>
      <c r="AF842" s="43">
        <f t="shared" si="404"/>
        <v>5.5005348316937202</v>
      </c>
      <c r="AG842" s="45">
        <f t="shared" si="401"/>
        <v>43410</v>
      </c>
      <c r="AH842" s="42">
        <f t="shared" si="402"/>
        <v>320</v>
      </c>
      <c r="AI842" s="45">
        <f t="shared" si="403"/>
        <v>43410</v>
      </c>
      <c r="AJ842" s="30">
        <f t="shared" si="387"/>
        <v>-38.08965101421542</v>
      </c>
      <c r="AK842" s="30">
        <f t="shared" si="388"/>
        <v>-38.645197600364149</v>
      </c>
      <c r="AL842" s="42"/>
      <c r="AM842" s="42"/>
    </row>
    <row r="843" spans="15:39" x14ac:dyDescent="0.25">
      <c r="O843" s="44">
        <f t="shared" si="398"/>
        <v>43.617644162318854</v>
      </c>
      <c r="P843" s="12">
        <f t="shared" si="399"/>
        <v>-6.7984065023681586</v>
      </c>
      <c r="Q843" s="44">
        <f t="shared" si="389"/>
        <v>-389.51999999999117</v>
      </c>
      <c r="R843" s="47">
        <f t="shared" si="390"/>
        <v>37.955365367009243</v>
      </c>
      <c r="S843" s="47">
        <f t="shared" si="391"/>
        <v>-38.884100851130228</v>
      </c>
      <c r="T843" s="47">
        <f t="shared" si="392"/>
        <v>54.337676239824901</v>
      </c>
      <c r="U843" s="12">
        <f t="shared" si="400"/>
        <v>0.79748427367385277</v>
      </c>
      <c r="V843" s="51">
        <f t="shared" si="393"/>
        <v>0.79748427367385277</v>
      </c>
      <c r="W843" s="47">
        <f t="shared" si="406"/>
        <v>3.9390769272636459</v>
      </c>
      <c r="X843" s="51">
        <f t="shared" si="394"/>
        <v>3.9390769272636459</v>
      </c>
      <c r="Y843" s="51">
        <f t="shared" si="395"/>
        <v>3.94</v>
      </c>
      <c r="Z843" s="47">
        <f t="shared" si="407"/>
        <v>-37.955365367009243</v>
      </c>
      <c r="AA843" s="47">
        <f t="shared" si="408"/>
        <v>-38.884100851130228</v>
      </c>
      <c r="AB843" s="47">
        <f t="shared" si="396"/>
        <v>54.337676239824901</v>
      </c>
      <c r="AC843" s="51"/>
      <c r="AD843" s="12">
        <f t="shared" si="405"/>
        <v>-3.9390769272636459</v>
      </c>
      <c r="AE843" s="44">
        <f t="shared" si="397"/>
        <v>-225.69248310956766</v>
      </c>
      <c r="AF843" s="43">
        <f t="shared" si="404"/>
        <v>5.5053812472270316</v>
      </c>
      <c r="AG843" s="45">
        <f t="shared" si="401"/>
        <v>43410</v>
      </c>
      <c r="AH843" s="42">
        <f t="shared" si="402"/>
        <v>320</v>
      </c>
      <c r="AI843" s="45">
        <f t="shared" si="403"/>
        <v>43410</v>
      </c>
      <c r="AJ843" s="30">
        <f t="shared" ref="AJ843:AJ906" si="409">Z843</f>
        <v>-37.955365367009243</v>
      </c>
      <c r="AK843" s="30">
        <f t="shared" ref="AK843:AK906" si="410">AA843</f>
        <v>-38.884100851130228</v>
      </c>
      <c r="AL843" s="42"/>
      <c r="AM843" s="42"/>
    </row>
    <row r="844" spans="15:39" x14ac:dyDescent="0.25">
      <c r="O844" s="44">
        <f t="shared" si="398"/>
        <v>43.617644162318854</v>
      </c>
      <c r="P844" s="12">
        <f t="shared" si="399"/>
        <v>-6.8046896876753378</v>
      </c>
      <c r="Q844" s="44">
        <f t="shared" ref="Q844:Q907" si="411">P844*180/PI()</f>
        <v>-389.87999999999118</v>
      </c>
      <c r="R844" s="47">
        <f t="shared" ref="R844:R907" si="412">O844*COS(P844)</f>
        <v>37.819581306968388</v>
      </c>
      <c r="S844" s="47">
        <f t="shared" ref="S844:S907" si="413">O844*SIN(P844)+$S$8</f>
        <v>-39.122155650096751</v>
      </c>
      <c r="T844" s="47">
        <f t="shared" ref="T844:T907" si="414">SQRT(R844^2+S844^2)</f>
        <v>54.413819870918722</v>
      </c>
      <c r="U844" s="12">
        <f t="shared" si="400"/>
        <v>0.80232590606827547</v>
      </c>
      <c r="V844" s="51">
        <f t="shared" ref="V844:V907" si="415">U844+$D$8-$I$10</f>
        <v>0.80232590606827547</v>
      </c>
      <c r="W844" s="47">
        <f t="shared" si="406"/>
        <v>3.9439185596580684</v>
      </c>
      <c r="X844" s="51">
        <f t="shared" ref="X844:X907" si="416">IF(AND(W844&gt;0,W844&lt;=2*PI()),W844,MOD(W844,2*PI()))</f>
        <v>3.9439185596580684</v>
      </c>
      <c r="Y844" s="51">
        <f t="shared" ref="Y844:Y907" si="417">ROUNDUP(X844,2)</f>
        <v>3.9499999999999997</v>
      </c>
      <c r="Z844" s="47">
        <f t="shared" si="407"/>
        <v>-37.819581306968381</v>
      </c>
      <c r="AA844" s="47">
        <f t="shared" si="408"/>
        <v>-39.122155650096751</v>
      </c>
      <c r="AB844" s="47">
        <f t="shared" ref="AB844:AB907" si="418">SQRT(Z844^2+AA844^2)</f>
        <v>54.413819870918722</v>
      </c>
      <c r="AC844" s="51"/>
      <c r="AD844" s="12">
        <f t="shared" si="405"/>
        <v>-3.9439185596580684</v>
      </c>
      <c r="AE844" s="44">
        <f t="shared" ref="AE844:AE907" si="419">AD844*180/PI()</f>
        <v>-225.96988821172189</v>
      </c>
      <c r="AF844" s="43">
        <f t="shared" si="404"/>
        <v>5.5102228796214536</v>
      </c>
      <c r="AG844" s="45">
        <f t="shared" si="401"/>
        <v>43411</v>
      </c>
      <c r="AH844" s="42">
        <f t="shared" si="402"/>
        <v>321</v>
      </c>
      <c r="AI844" s="45">
        <f t="shared" si="403"/>
        <v>43411</v>
      </c>
      <c r="AJ844" s="30">
        <f t="shared" si="409"/>
        <v>-37.819581306968381</v>
      </c>
      <c r="AK844" s="30">
        <f t="shared" si="410"/>
        <v>-39.122155650096751</v>
      </c>
      <c r="AL844" s="42"/>
      <c r="AM844" s="42"/>
    </row>
    <row r="845" spans="15:39" x14ac:dyDescent="0.25">
      <c r="O845" s="44">
        <f t="shared" ref="O845:O908" si="420">O844</f>
        <v>43.617644162318854</v>
      </c>
      <c r="P845" s="12">
        <f t="shared" ref="P845:P908" si="421">P844-2*PI()/P$8</f>
        <v>-6.810972872982517</v>
      </c>
      <c r="Q845" s="44">
        <f t="shared" si="411"/>
        <v>-390.23999999999114</v>
      </c>
      <c r="R845" s="47">
        <f t="shared" si="412"/>
        <v>37.682304194615028</v>
      </c>
      <c r="S845" s="47">
        <f t="shared" si="413"/>
        <v>-39.359352599267886</v>
      </c>
      <c r="T845" s="47">
        <f t="shared" si="414"/>
        <v>54.489583283862594</v>
      </c>
      <c r="U845" s="12">
        <f t="shared" ref="U845:U908" si="422">-ATAN(S845/R845)</f>
        <v>0.80716279905666921</v>
      </c>
      <c r="V845" s="51">
        <f t="shared" si="415"/>
        <v>0.80716279905666921</v>
      </c>
      <c r="W845" s="47">
        <f t="shared" si="406"/>
        <v>3.9487554526464623</v>
      </c>
      <c r="X845" s="51">
        <f t="shared" si="416"/>
        <v>3.9487554526464623</v>
      </c>
      <c r="Y845" s="51">
        <f t="shared" si="417"/>
        <v>3.9499999999999997</v>
      </c>
      <c r="Z845" s="47">
        <f t="shared" si="407"/>
        <v>-37.682304194615028</v>
      </c>
      <c r="AA845" s="47">
        <f t="shared" si="408"/>
        <v>-39.359352599267893</v>
      </c>
      <c r="AB845" s="47">
        <f t="shared" si="418"/>
        <v>54.489583283862594</v>
      </c>
      <c r="AC845" s="51"/>
      <c r="AD845" s="12">
        <f t="shared" si="405"/>
        <v>-3.9487554526464623</v>
      </c>
      <c r="AE845" s="44">
        <f t="shared" si="419"/>
        <v>-226.24702176591327</v>
      </c>
      <c r="AF845" s="43">
        <f t="shared" si="404"/>
        <v>5.5150597726098471</v>
      </c>
      <c r="AG845" s="45">
        <f t="shared" ref="AG845:AG908" si="423">$AI$11+AH845-1</f>
        <v>43411</v>
      </c>
      <c r="AH845" s="42">
        <f t="shared" ref="AH845:AH908" si="424">INT(AF845/$AH$7)+1</f>
        <v>321</v>
      </c>
      <c r="AI845" s="45">
        <f t="shared" ref="AI845:AI908" si="425">$AI$11+AH845-1</f>
        <v>43411</v>
      </c>
      <c r="AJ845" s="30">
        <f t="shared" si="409"/>
        <v>-37.682304194615028</v>
      </c>
      <c r="AK845" s="30">
        <f t="shared" si="410"/>
        <v>-39.359352599267893</v>
      </c>
      <c r="AL845" s="42"/>
      <c r="AM845" s="42"/>
    </row>
    <row r="846" spans="15:39" x14ac:dyDescent="0.25">
      <c r="O846" s="44">
        <f t="shared" si="420"/>
        <v>43.617644162318854</v>
      </c>
      <c r="P846" s="12">
        <f t="shared" si="421"/>
        <v>-6.8172560582896962</v>
      </c>
      <c r="Q846" s="44">
        <f t="shared" si="411"/>
        <v>-390.5999999999911</v>
      </c>
      <c r="R846" s="47">
        <f t="shared" si="412"/>
        <v>37.543539449414503</v>
      </c>
      <c r="S846" s="47">
        <f t="shared" si="413"/>
        <v>-39.595682334514223</v>
      </c>
      <c r="T846" s="47">
        <f t="shared" si="414"/>
        <v>54.56496507765312</v>
      </c>
      <c r="U846" s="12">
        <f t="shared" si="422"/>
        <v>0.81199499605078029</v>
      </c>
      <c r="V846" s="51">
        <f t="shared" si="415"/>
        <v>0.81199499605078029</v>
      </c>
      <c r="W846" s="47">
        <f t="shared" si="406"/>
        <v>3.9535876496405735</v>
      </c>
      <c r="X846" s="51">
        <f t="shared" si="416"/>
        <v>3.9535876496405735</v>
      </c>
      <c r="Y846" s="51">
        <f t="shared" si="417"/>
        <v>3.96</v>
      </c>
      <c r="Z846" s="47">
        <f t="shared" si="407"/>
        <v>-37.543539449414496</v>
      </c>
      <c r="AA846" s="47">
        <f t="shared" si="408"/>
        <v>-39.595682334514223</v>
      </c>
      <c r="AB846" s="47">
        <f t="shared" si="418"/>
        <v>54.56496507765312</v>
      </c>
      <c r="AC846" s="51"/>
      <c r="AD846" s="12">
        <f t="shared" si="405"/>
        <v>-3.9535876496405735</v>
      </c>
      <c r="AE846" s="44">
        <f t="shared" si="419"/>
        <v>-226.52388625945167</v>
      </c>
      <c r="AF846" s="43">
        <f t="shared" ref="AF846:AF909" si="426">$AD$12-AD846</f>
        <v>5.5198919696039592</v>
      </c>
      <c r="AG846" s="45">
        <f t="shared" si="423"/>
        <v>43411</v>
      </c>
      <c r="AH846" s="42">
        <f t="shared" si="424"/>
        <v>321</v>
      </c>
      <c r="AI846" s="45">
        <f t="shared" si="425"/>
        <v>43411</v>
      </c>
      <c r="AJ846" s="30">
        <f t="shared" si="409"/>
        <v>-37.543539449414496</v>
      </c>
      <c r="AK846" s="30">
        <f t="shared" si="410"/>
        <v>-39.595682334514223</v>
      </c>
      <c r="AL846" s="42"/>
      <c r="AM846" s="42"/>
    </row>
    <row r="847" spans="15:39" x14ac:dyDescent="0.25">
      <c r="O847" s="44">
        <f t="shared" si="420"/>
        <v>43.617644162318854</v>
      </c>
      <c r="P847" s="12">
        <f t="shared" si="421"/>
        <v>-6.8235392435968754</v>
      </c>
      <c r="Q847" s="44">
        <f t="shared" si="411"/>
        <v>-390.95999999999111</v>
      </c>
      <c r="R847" s="47">
        <f t="shared" si="412"/>
        <v>37.40329254956135</v>
      </c>
      <c r="S847" s="47">
        <f t="shared" si="413"/>
        <v>-39.831135525942486</v>
      </c>
      <c r="T847" s="47">
        <f t="shared" si="414"/>
        <v>54.639963861939634</v>
      </c>
      <c r="U847" s="12">
        <f t="shared" si="422"/>
        <v>0.81682254014468292</v>
      </c>
      <c r="V847" s="51">
        <f t="shared" si="415"/>
        <v>0.81682254014468292</v>
      </c>
      <c r="W847" s="47">
        <f t="shared" si="406"/>
        <v>3.958415193734476</v>
      </c>
      <c r="X847" s="51">
        <f t="shared" si="416"/>
        <v>3.958415193734476</v>
      </c>
      <c r="Y847" s="51">
        <f t="shared" si="417"/>
        <v>3.96</v>
      </c>
      <c r="Z847" s="47">
        <f t="shared" si="407"/>
        <v>-37.40329254956135</v>
      </c>
      <c r="AA847" s="47">
        <f t="shared" si="408"/>
        <v>-39.831135525942486</v>
      </c>
      <c r="AB847" s="47">
        <f t="shared" si="418"/>
        <v>54.639963861939634</v>
      </c>
      <c r="AC847" s="51"/>
      <c r="AD847" s="12">
        <f t="shared" si="405"/>
        <v>-3.958415193734476</v>
      </c>
      <c r="AE847" s="44">
        <f t="shared" si="419"/>
        <v>-226.80048416144561</v>
      </c>
      <c r="AF847" s="43">
        <f t="shared" si="426"/>
        <v>5.5247195136978613</v>
      </c>
      <c r="AG847" s="45">
        <f t="shared" si="423"/>
        <v>43411</v>
      </c>
      <c r="AH847" s="42">
        <f t="shared" si="424"/>
        <v>321</v>
      </c>
      <c r="AI847" s="45">
        <f t="shared" si="425"/>
        <v>43411</v>
      </c>
      <c r="AJ847" s="30">
        <f t="shared" si="409"/>
        <v>-37.40329254956135</v>
      </c>
      <c r="AK847" s="30">
        <f t="shared" si="410"/>
        <v>-39.831135525942486</v>
      </c>
      <c r="AL847" s="42"/>
      <c r="AM847" s="42"/>
    </row>
    <row r="848" spans="15:39" x14ac:dyDescent="0.25">
      <c r="O848" s="44">
        <f t="shared" si="420"/>
        <v>43.617644162318854</v>
      </c>
      <c r="P848" s="12">
        <f t="shared" si="421"/>
        <v>-6.8298224289040546</v>
      </c>
      <c r="Q848" s="44">
        <f t="shared" si="411"/>
        <v>-391.31999999999107</v>
      </c>
      <c r="R848" s="47">
        <f t="shared" si="412"/>
        <v>37.261569031763038</v>
      </c>
      <c r="S848" s="47">
        <f t="shared" si="413"/>
        <v>-40.065702878263821</v>
      </c>
      <c r="T848" s="47">
        <f t="shared" si="414"/>
        <v>54.714578256970597</v>
      </c>
      <c r="U848" s="12">
        <f t="shared" si="422"/>
        <v>0.82164547411818978</v>
      </c>
      <c r="V848" s="51">
        <f t="shared" si="415"/>
        <v>0.82164547411818978</v>
      </c>
      <c r="W848" s="47">
        <f t="shared" si="406"/>
        <v>3.9632381277079829</v>
      </c>
      <c r="X848" s="51">
        <f t="shared" si="416"/>
        <v>3.9632381277079829</v>
      </c>
      <c r="Y848" s="51">
        <f t="shared" si="417"/>
        <v>3.9699999999999998</v>
      </c>
      <c r="Z848" s="47">
        <f t="shared" si="407"/>
        <v>-37.261569031763038</v>
      </c>
      <c r="AA848" s="47">
        <f t="shared" si="408"/>
        <v>-40.065702878263814</v>
      </c>
      <c r="AB848" s="47">
        <f t="shared" si="418"/>
        <v>54.714578256970597</v>
      </c>
      <c r="AC848" s="51"/>
      <c r="AD848" s="12">
        <f t="shared" si="405"/>
        <v>-3.9632381277079829</v>
      </c>
      <c r="AE848" s="44">
        <f t="shared" si="419"/>
        <v>-227.0768179229978</v>
      </c>
      <c r="AF848" s="43">
        <f t="shared" si="426"/>
        <v>5.5295424476713677</v>
      </c>
      <c r="AG848" s="45">
        <f t="shared" si="423"/>
        <v>43412</v>
      </c>
      <c r="AH848" s="42">
        <f t="shared" si="424"/>
        <v>322</v>
      </c>
      <c r="AI848" s="45">
        <f t="shared" si="425"/>
        <v>43412</v>
      </c>
      <c r="AJ848" s="30">
        <f t="shared" si="409"/>
        <v>-37.261569031763038</v>
      </c>
      <c r="AK848" s="30">
        <f t="shared" si="410"/>
        <v>-40.065702878263814</v>
      </c>
      <c r="AL848" s="42"/>
      <c r="AM848" s="42"/>
    </row>
    <row r="849" spans="15:39" x14ac:dyDescent="0.25">
      <c r="O849" s="44">
        <f t="shared" si="420"/>
        <v>43.617644162318854</v>
      </c>
      <c r="P849" s="12">
        <f t="shared" si="421"/>
        <v>-6.8361056142112337</v>
      </c>
      <c r="Q849" s="44">
        <f t="shared" si="411"/>
        <v>-391.67999999999108</v>
      </c>
      <c r="R849" s="47">
        <f t="shared" si="412"/>
        <v>37.118374491021385</v>
      </c>
      <c r="S849" s="47">
        <f t="shared" si="413"/>
        <v>-40.299375131160815</v>
      </c>
      <c r="T849" s="47">
        <f t="shared" si="414"/>
        <v>54.788806893541036</v>
      </c>
      <c r="U849" s="12">
        <f t="shared" si="422"/>
        <v>0.82646384044023158</v>
      </c>
      <c r="V849" s="51">
        <f t="shared" si="415"/>
        <v>0.82646384044023158</v>
      </c>
      <c r="W849" s="47">
        <f t="shared" si="406"/>
        <v>3.9680564940300247</v>
      </c>
      <c r="X849" s="51">
        <f t="shared" si="416"/>
        <v>3.9680564940300247</v>
      </c>
      <c r="Y849" s="51">
        <f t="shared" si="417"/>
        <v>3.9699999999999998</v>
      </c>
      <c r="Z849" s="47">
        <f t="shared" si="407"/>
        <v>-37.118374491021378</v>
      </c>
      <c r="AA849" s="47">
        <f t="shared" si="408"/>
        <v>-40.299375131160815</v>
      </c>
      <c r="AB849" s="47">
        <f t="shared" si="418"/>
        <v>54.788806893541029</v>
      </c>
      <c r="AC849" s="51"/>
      <c r="AD849" s="12">
        <f t="shared" si="405"/>
        <v>-3.9680564940300247</v>
      </c>
      <c r="AE849" s="44">
        <f t="shared" si="419"/>
        <v>-227.35288997739875</v>
      </c>
      <c r="AF849" s="43">
        <f t="shared" si="426"/>
        <v>5.53436081399341</v>
      </c>
      <c r="AG849" s="45">
        <f t="shared" si="423"/>
        <v>43412</v>
      </c>
      <c r="AH849" s="42">
        <f t="shared" si="424"/>
        <v>322</v>
      </c>
      <c r="AI849" s="45">
        <f t="shared" si="425"/>
        <v>43412</v>
      </c>
      <c r="AJ849" s="30">
        <f t="shared" si="409"/>
        <v>-37.118374491021378</v>
      </c>
      <c r="AK849" s="30">
        <f t="shared" si="410"/>
        <v>-40.299375131160815</v>
      </c>
      <c r="AL849" s="42"/>
      <c r="AM849" s="42"/>
    </row>
    <row r="850" spans="15:39" x14ac:dyDescent="0.25">
      <c r="O850" s="44">
        <f t="shared" si="420"/>
        <v>43.617644162318854</v>
      </c>
      <c r="P850" s="12">
        <f t="shared" si="421"/>
        <v>-6.8423887995184129</v>
      </c>
      <c r="Q850" s="44">
        <f t="shared" si="411"/>
        <v>-392.03999999999104</v>
      </c>
      <c r="R850" s="47">
        <f t="shared" si="412"/>
        <v>36.973714580411652</v>
      </c>
      <c r="S850" s="47">
        <f t="shared" si="413"/>
        <v>-40.532143059653023</v>
      </c>
      <c r="T850" s="47">
        <f t="shared" si="414"/>
        <v>54.862648412940509</v>
      </c>
      <c r="U850" s="12">
        <f t="shared" si="422"/>
        <v>0.83127768127220791</v>
      </c>
      <c r="V850" s="51">
        <f t="shared" si="415"/>
        <v>0.83127768127220791</v>
      </c>
      <c r="W850" s="47">
        <f t="shared" si="406"/>
        <v>3.9728703348620011</v>
      </c>
      <c r="X850" s="51">
        <f t="shared" si="416"/>
        <v>3.9728703348620011</v>
      </c>
      <c r="Y850" s="51">
        <f t="shared" si="417"/>
        <v>3.98</v>
      </c>
      <c r="Z850" s="47">
        <f t="shared" si="407"/>
        <v>-36.973714580411645</v>
      </c>
      <c r="AA850" s="47">
        <f t="shared" si="408"/>
        <v>-40.532143059653023</v>
      </c>
      <c r="AB850" s="47">
        <f t="shared" si="418"/>
        <v>54.862648412940509</v>
      </c>
      <c r="AC850" s="51"/>
      <c r="AD850" s="12">
        <f t="shared" si="405"/>
        <v>-3.9728703348620011</v>
      </c>
      <c r="AE850" s="44">
        <f t="shared" si="419"/>
        <v>-227.62870274031877</v>
      </c>
      <c r="AF850" s="43">
        <f t="shared" si="426"/>
        <v>5.539174654825386</v>
      </c>
      <c r="AG850" s="45">
        <f t="shared" si="423"/>
        <v>43412</v>
      </c>
      <c r="AH850" s="42">
        <f t="shared" si="424"/>
        <v>322</v>
      </c>
      <c r="AI850" s="45">
        <f t="shared" si="425"/>
        <v>43412</v>
      </c>
      <c r="AJ850" s="30">
        <f t="shared" si="409"/>
        <v>-36.973714580411645</v>
      </c>
      <c r="AK850" s="30">
        <f t="shared" si="410"/>
        <v>-40.532143059653023</v>
      </c>
      <c r="AL850" s="42"/>
      <c r="AM850" s="42"/>
    </row>
    <row r="851" spans="15:39" x14ac:dyDescent="0.25">
      <c r="O851" s="44">
        <f t="shared" si="420"/>
        <v>43.617644162318854</v>
      </c>
      <c r="P851" s="12">
        <f t="shared" si="421"/>
        <v>-6.8486719848255921</v>
      </c>
      <c r="Q851" s="44">
        <f t="shared" si="411"/>
        <v>-392.399999999991</v>
      </c>
      <c r="R851" s="47">
        <f t="shared" si="412"/>
        <v>36.827595010859426</v>
      </c>
      <c r="S851" s="47">
        <f t="shared" si="413"/>
        <v>-40.763997474461206</v>
      </c>
      <c r="T851" s="47">
        <f t="shared" si="414"/>
        <v>54.936101466902052</v>
      </c>
      <c r="U851" s="12">
        <f t="shared" si="422"/>
        <v>0.83608703847130739</v>
      </c>
      <c r="V851" s="51">
        <f t="shared" si="415"/>
        <v>0.83608703847130739</v>
      </c>
      <c r="W851" s="47">
        <f t="shared" si="406"/>
        <v>3.9776796920611006</v>
      </c>
      <c r="X851" s="51">
        <f t="shared" si="416"/>
        <v>3.9776796920611006</v>
      </c>
      <c r="Y851" s="51">
        <f t="shared" si="417"/>
        <v>3.98</v>
      </c>
      <c r="Z851" s="47">
        <f t="shared" si="407"/>
        <v>-36.827595010859426</v>
      </c>
      <c r="AA851" s="47">
        <f t="shared" si="408"/>
        <v>-40.763997474461206</v>
      </c>
      <c r="AB851" s="47">
        <f t="shared" si="418"/>
        <v>54.936101466902052</v>
      </c>
      <c r="AC851" s="51"/>
      <c r="AD851" s="12">
        <f t="shared" si="405"/>
        <v>-3.9776796920611006</v>
      </c>
      <c r="AE851" s="44">
        <f t="shared" si="419"/>
        <v>-227.90425860999801</v>
      </c>
      <c r="AF851" s="43">
        <f t="shared" si="426"/>
        <v>5.5439840120244863</v>
      </c>
      <c r="AG851" s="45">
        <f t="shared" si="423"/>
        <v>43413</v>
      </c>
      <c r="AH851" s="42">
        <f t="shared" si="424"/>
        <v>323</v>
      </c>
      <c r="AI851" s="45">
        <f t="shared" si="425"/>
        <v>43413</v>
      </c>
      <c r="AJ851" s="30">
        <f t="shared" si="409"/>
        <v>-36.827595010859426</v>
      </c>
      <c r="AK851" s="30">
        <f t="shared" si="410"/>
        <v>-40.763997474461206</v>
      </c>
      <c r="AL851" s="42"/>
      <c r="AM851" s="42"/>
    </row>
    <row r="852" spans="15:39" x14ac:dyDescent="0.25">
      <c r="O852" s="44">
        <f t="shared" si="420"/>
        <v>43.617644162318854</v>
      </c>
      <c r="P852" s="12">
        <f t="shared" si="421"/>
        <v>-6.8549551701327713</v>
      </c>
      <c r="Q852" s="44">
        <f t="shared" si="411"/>
        <v>-392.75999999999101</v>
      </c>
      <c r="R852" s="47">
        <f t="shared" si="412"/>
        <v>36.680021550915122</v>
      </c>
      <c r="S852" s="47">
        <f t="shared" si="413"/>
        <v>-40.994929222370061</v>
      </c>
      <c r="T852" s="47">
        <f t="shared" si="414"/>
        <v>55.009164717551641</v>
      </c>
      <c r="U852" s="12">
        <f t="shared" si="422"/>
        <v>0.84089195359379887</v>
      </c>
      <c r="V852" s="51">
        <f t="shared" si="415"/>
        <v>0.84089195359379887</v>
      </c>
      <c r="W852" s="47">
        <f t="shared" si="406"/>
        <v>3.9824846071835918</v>
      </c>
      <c r="X852" s="51">
        <f t="shared" si="416"/>
        <v>3.9824846071835918</v>
      </c>
      <c r="Y852" s="51">
        <f t="shared" si="417"/>
        <v>3.9899999999999998</v>
      </c>
      <c r="Z852" s="47">
        <f t="shared" si="407"/>
        <v>-36.680021550915122</v>
      </c>
      <c r="AA852" s="47">
        <f t="shared" si="408"/>
        <v>-40.994929222370061</v>
      </c>
      <c r="AB852" s="47">
        <f t="shared" si="418"/>
        <v>55.009164717551641</v>
      </c>
      <c r="AC852" s="51"/>
      <c r="AD852" s="12">
        <f t="shared" si="405"/>
        <v>-3.9824846071835918</v>
      </c>
      <c r="AE852" s="44">
        <f t="shared" si="419"/>
        <v>-228.17955996743535</v>
      </c>
      <c r="AF852" s="43">
        <f t="shared" si="426"/>
        <v>5.548788927146977</v>
      </c>
      <c r="AG852" s="45">
        <f t="shared" si="423"/>
        <v>43413</v>
      </c>
      <c r="AH852" s="42">
        <f t="shared" si="424"/>
        <v>323</v>
      </c>
      <c r="AI852" s="45">
        <f t="shared" si="425"/>
        <v>43413</v>
      </c>
      <c r="AJ852" s="30">
        <f t="shared" si="409"/>
        <v>-36.680021550915122</v>
      </c>
      <c r="AK852" s="30">
        <f t="shared" si="410"/>
        <v>-40.994929222370061</v>
      </c>
      <c r="AL852" s="42"/>
      <c r="AM852" s="42"/>
    </row>
    <row r="853" spans="15:39" x14ac:dyDescent="0.25">
      <c r="O853" s="44">
        <f t="shared" si="420"/>
        <v>43.617644162318854</v>
      </c>
      <c r="P853" s="12">
        <f t="shared" si="421"/>
        <v>-6.8612383554399505</v>
      </c>
      <c r="Q853" s="44">
        <f t="shared" si="411"/>
        <v>-393.11999999999097</v>
      </c>
      <c r="R853" s="47">
        <f t="shared" si="412"/>
        <v>36.531000026526236</v>
      </c>
      <c r="S853" s="47">
        <f t="shared" si="413"/>
        <v>-41.224929186589591</v>
      </c>
      <c r="T853" s="47">
        <f t="shared" si="414"/>
        <v>55.081836837358523</v>
      </c>
      <c r="U853" s="12">
        <f t="shared" si="422"/>
        <v>0.84569246789829344</v>
      </c>
      <c r="V853" s="51">
        <f t="shared" si="415"/>
        <v>0.84569246789829344</v>
      </c>
      <c r="W853" s="47">
        <f t="shared" si="406"/>
        <v>3.9872851214880867</v>
      </c>
      <c r="X853" s="51">
        <f t="shared" si="416"/>
        <v>3.9872851214880867</v>
      </c>
      <c r="Y853" s="51">
        <f t="shared" si="417"/>
        <v>3.9899999999999998</v>
      </c>
      <c r="Z853" s="47">
        <f t="shared" si="407"/>
        <v>-36.531000026526236</v>
      </c>
      <c r="AA853" s="47">
        <f t="shared" si="408"/>
        <v>-41.224929186589591</v>
      </c>
      <c r="AB853" s="47">
        <f t="shared" si="418"/>
        <v>55.081836837358523</v>
      </c>
      <c r="AC853" s="51"/>
      <c r="AD853" s="12">
        <f t="shared" si="405"/>
        <v>-3.9872851214880867</v>
      </c>
      <c r="AE853" s="44">
        <f t="shared" si="419"/>
        <v>-228.4546091765751</v>
      </c>
      <c r="AF853" s="43">
        <f t="shared" si="426"/>
        <v>5.5535894414514715</v>
      </c>
      <c r="AG853" s="45">
        <f t="shared" si="423"/>
        <v>43413</v>
      </c>
      <c r="AH853" s="42">
        <f t="shared" si="424"/>
        <v>323</v>
      </c>
      <c r="AI853" s="45">
        <f t="shared" si="425"/>
        <v>43413</v>
      </c>
      <c r="AJ853" s="30">
        <f t="shared" si="409"/>
        <v>-36.531000026526236</v>
      </c>
      <c r="AK853" s="30">
        <f t="shared" si="410"/>
        <v>-41.224929186589591</v>
      </c>
      <c r="AL853" s="42"/>
      <c r="AM853" s="42"/>
    </row>
    <row r="854" spans="15:39" x14ac:dyDescent="0.25">
      <c r="O854" s="44">
        <f t="shared" si="420"/>
        <v>43.617644162318854</v>
      </c>
      <c r="P854" s="12">
        <f t="shared" si="421"/>
        <v>-6.8675215407471297</v>
      </c>
      <c r="Q854" s="44">
        <f t="shared" si="411"/>
        <v>-393.47999999999092</v>
      </c>
      <c r="R854" s="47">
        <f t="shared" si="412"/>
        <v>36.380536320807401</v>
      </c>
      <c r="S854" s="47">
        <f t="shared" si="413"/>
        <v>-41.453988287115038</v>
      </c>
      <c r="T854" s="47">
        <f t="shared" si="414"/>
        <v>55.154116509086222</v>
      </c>
      <c r="U854" s="12">
        <f t="shared" si="422"/>
        <v>0.85048862234897749</v>
      </c>
      <c r="V854" s="51">
        <f t="shared" si="415"/>
        <v>0.85048862234897749</v>
      </c>
      <c r="W854" s="47">
        <f t="shared" si="406"/>
        <v>3.9920812759387707</v>
      </c>
      <c r="X854" s="51">
        <f t="shared" si="416"/>
        <v>3.9920812759387707</v>
      </c>
      <c r="Y854" s="51">
        <f t="shared" si="417"/>
        <v>4</v>
      </c>
      <c r="Z854" s="47">
        <f t="shared" si="407"/>
        <v>-36.380536320807401</v>
      </c>
      <c r="AA854" s="47">
        <f t="shared" si="408"/>
        <v>-41.453988287115045</v>
      </c>
      <c r="AB854" s="47">
        <f t="shared" si="418"/>
        <v>55.154116509086229</v>
      </c>
      <c r="AC854" s="51"/>
      <c r="AD854" s="12">
        <f t="shared" si="405"/>
        <v>-3.9920812759387707</v>
      </c>
      <c r="AE854" s="44">
        <f t="shared" si="419"/>
        <v>-228.72940858449215</v>
      </c>
      <c r="AF854" s="43">
        <f t="shared" si="426"/>
        <v>5.5583855959021555</v>
      </c>
      <c r="AG854" s="45">
        <f t="shared" si="423"/>
        <v>43413</v>
      </c>
      <c r="AH854" s="42">
        <f t="shared" si="424"/>
        <v>323</v>
      </c>
      <c r="AI854" s="45">
        <f t="shared" si="425"/>
        <v>43413</v>
      </c>
      <c r="AJ854" s="30">
        <f t="shared" si="409"/>
        <v>-36.380536320807401</v>
      </c>
      <c r="AK854" s="30">
        <f t="shared" si="410"/>
        <v>-41.453988287115045</v>
      </c>
      <c r="AL854" s="42"/>
      <c r="AM854" s="42"/>
    </row>
    <row r="855" spans="15:39" x14ac:dyDescent="0.25">
      <c r="O855" s="44">
        <f t="shared" si="420"/>
        <v>43.617644162318854</v>
      </c>
      <c r="P855" s="12">
        <f t="shared" si="421"/>
        <v>-6.8738047260543089</v>
      </c>
      <c r="Q855" s="44">
        <f t="shared" si="411"/>
        <v>-393.83999999999094</v>
      </c>
      <c r="R855" s="47">
        <f t="shared" si="412"/>
        <v>36.228636373808072</v>
      </c>
      <c r="S855" s="47">
        <f t="shared" si="413"/>
        <v>-41.682097481085322</v>
      </c>
      <c r="T855" s="47">
        <f t="shared" si="414"/>
        <v>55.226002425744234</v>
      </c>
      <c r="U855" s="12">
        <f t="shared" si="422"/>
        <v>0.85528045761881655</v>
      </c>
      <c r="V855" s="51">
        <f t="shared" si="415"/>
        <v>0.85528045761881655</v>
      </c>
      <c r="W855" s="47">
        <f t="shared" si="406"/>
        <v>3.9968731112086098</v>
      </c>
      <c r="X855" s="51">
        <f t="shared" si="416"/>
        <v>3.9968731112086098</v>
      </c>
      <c r="Y855" s="51">
        <f t="shared" si="417"/>
        <v>4</v>
      </c>
      <c r="Z855" s="47">
        <f t="shared" si="407"/>
        <v>-36.228636373808072</v>
      </c>
      <c r="AA855" s="47">
        <f t="shared" si="408"/>
        <v>-41.682097481085314</v>
      </c>
      <c r="AB855" s="47">
        <f t="shared" si="418"/>
        <v>55.226002425744234</v>
      </c>
      <c r="AC855" s="51"/>
      <c r="AD855" s="12">
        <f t="shared" si="405"/>
        <v>-3.9968731112086098</v>
      </c>
      <c r="AE855" s="44">
        <f t="shared" si="419"/>
        <v>-229.00396052157589</v>
      </c>
      <c r="AF855" s="43">
        <f t="shared" si="426"/>
        <v>5.5631774311719955</v>
      </c>
      <c r="AG855" s="45">
        <f t="shared" si="423"/>
        <v>43414</v>
      </c>
      <c r="AH855" s="42">
        <f t="shared" si="424"/>
        <v>324</v>
      </c>
      <c r="AI855" s="45">
        <f t="shared" si="425"/>
        <v>43414</v>
      </c>
      <c r="AJ855" s="30">
        <f t="shared" si="409"/>
        <v>-36.228636373808072</v>
      </c>
      <c r="AK855" s="30">
        <f t="shared" si="410"/>
        <v>-41.682097481085314</v>
      </c>
      <c r="AL855" s="42"/>
      <c r="AM855" s="42"/>
    </row>
    <row r="856" spans="15:39" x14ac:dyDescent="0.25">
      <c r="O856" s="44">
        <f t="shared" si="420"/>
        <v>43.617644162318854</v>
      </c>
      <c r="P856" s="12">
        <f t="shared" si="421"/>
        <v>-6.8800879113614881</v>
      </c>
      <c r="Q856" s="44">
        <f t="shared" si="411"/>
        <v>-394.19999999999089</v>
      </c>
      <c r="R856" s="47">
        <f t="shared" si="412"/>
        <v>36.075306182278062</v>
      </c>
      <c r="S856" s="47">
        <f t="shared" si="413"/>
        <v>-41.909247763140051</v>
      </c>
      <c r="T856" s="47">
        <f t="shared" si="414"/>
        <v>55.29749329054048</v>
      </c>
      <c r="U856" s="12">
        <f t="shared" si="422"/>
        <v>0.86006801409273204</v>
      </c>
      <c r="V856" s="51">
        <f t="shared" si="415"/>
        <v>0.86006801409273204</v>
      </c>
      <c r="W856" s="47">
        <f t="shared" si="406"/>
        <v>4.0016606676825255</v>
      </c>
      <c r="X856" s="51">
        <f t="shared" si="416"/>
        <v>4.0016606676825255</v>
      </c>
      <c r="Y856" s="51">
        <f t="shared" si="417"/>
        <v>4.01</v>
      </c>
      <c r="Z856" s="47">
        <f t="shared" si="407"/>
        <v>-36.075306182278062</v>
      </c>
      <c r="AA856" s="47">
        <f t="shared" si="408"/>
        <v>-41.909247763140058</v>
      </c>
      <c r="AB856" s="47">
        <f t="shared" si="418"/>
        <v>55.29749329054048</v>
      </c>
      <c r="AC856" s="51"/>
      <c r="AD856" s="12">
        <f t="shared" si="405"/>
        <v>-4.0016606676825255</v>
      </c>
      <c r="AE856" s="44">
        <f t="shared" si="419"/>
        <v>-229.27826730171176</v>
      </c>
      <c r="AF856" s="43">
        <f t="shared" si="426"/>
        <v>5.5679649876459107</v>
      </c>
      <c r="AG856" s="45">
        <f t="shared" si="423"/>
        <v>43414</v>
      </c>
      <c r="AH856" s="42">
        <f t="shared" si="424"/>
        <v>324</v>
      </c>
      <c r="AI856" s="45">
        <f t="shared" si="425"/>
        <v>43414</v>
      </c>
      <c r="AJ856" s="30">
        <f t="shared" si="409"/>
        <v>-36.075306182278062</v>
      </c>
      <c r="AK856" s="30">
        <f t="shared" si="410"/>
        <v>-41.909247763140058</v>
      </c>
      <c r="AL856" s="42"/>
      <c r="AM856" s="42"/>
    </row>
    <row r="857" spans="15:39" x14ac:dyDescent="0.25">
      <c r="O857" s="44">
        <f t="shared" si="420"/>
        <v>43.617644162318854</v>
      </c>
      <c r="P857" s="12">
        <f t="shared" si="421"/>
        <v>-6.8863710966686673</v>
      </c>
      <c r="Q857" s="44">
        <f t="shared" si="411"/>
        <v>-394.55999999999091</v>
      </c>
      <c r="R857" s="47">
        <f t="shared" si="412"/>
        <v>35.920551799430804</v>
      </c>
      <c r="S857" s="47">
        <f t="shared" si="413"/>
        <v>-42.135430165775034</v>
      </c>
      <c r="T857" s="47">
        <f t="shared" si="414"/>
        <v>55.368587816834342</v>
      </c>
      <c r="U857" s="12">
        <f t="shared" si="422"/>
        <v>0.86485133187074748</v>
      </c>
      <c r="V857" s="51">
        <f t="shared" si="415"/>
        <v>0.86485133187074748</v>
      </c>
      <c r="W857" s="47">
        <f t="shared" si="406"/>
        <v>4.0064439854605407</v>
      </c>
      <c r="X857" s="51">
        <f t="shared" si="416"/>
        <v>4.0064439854605407</v>
      </c>
      <c r="Y857" s="51">
        <f t="shared" si="417"/>
        <v>4.01</v>
      </c>
      <c r="Z857" s="47">
        <f t="shared" si="407"/>
        <v>-35.920551799430804</v>
      </c>
      <c r="AA857" s="47">
        <f t="shared" si="408"/>
        <v>-42.135430165775034</v>
      </c>
      <c r="AB857" s="47">
        <f t="shared" si="418"/>
        <v>55.368587816834342</v>
      </c>
      <c r="AC857" s="51"/>
      <c r="AD857" s="12">
        <f t="shared" si="405"/>
        <v>-4.0064439854605407</v>
      </c>
      <c r="AE857" s="44">
        <f t="shared" si="419"/>
        <v>-229.55233122246193</v>
      </c>
      <c r="AF857" s="43">
        <f t="shared" si="426"/>
        <v>5.572748305423926</v>
      </c>
      <c r="AG857" s="45">
        <f t="shared" si="423"/>
        <v>43414</v>
      </c>
      <c r="AH857" s="42">
        <f t="shared" si="424"/>
        <v>324</v>
      </c>
      <c r="AI857" s="45">
        <f t="shared" si="425"/>
        <v>43414</v>
      </c>
      <c r="AJ857" s="30">
        <f t="shared" si="409"/>
        <v>-35.920551799430804</v>
      </c>
      <c r="AK857" s="30">
        <f t="shared" si="410"/>
        <v>-42.135430165775034</v>
      </c>
      <c r="AL857" s="42"/>
      <c r="AM857" s="42"/>
    </row>
    <row r="858" spans="15:39" x14ac:dyDescent="0.25">
      <c r="O858" s="44">
        <f t="shared" si="420"/>
        <v>43.617644162318854</v>
      </c>
      <c r="P858" s="12">
        <f t="shared" si="421"/>
        <v>-6.8926542819758465</v>
      </c>
      <c r="Q858" s="44">
        <f t="shared" si="411"/>
        <v>-394.91999999999086</v>
      </c>
      <c r="R858" s="47">
        <f t="shared" si="412"/>
        <v>35.764379334704337</v>
      </c>
      <c r="S858" s="47">
        <f t="shared" si="413"/>
        <v>-42.360635759696308</v>
      </c>
      <c r="T858" s="47">
        <f t="shared" si="414"/>
        <v>55.439284728090492</v>
      </c>
      <c r="U858" s="12">
        <f t="shared" si="422"/>
        <v>0.86963045077110901</v>
      </c>
      <c r="V858" s="51">
        <f t="shared" si="415"/>
        <v>0.86963045077110901</v>
      </c>
      <c r="W858" s="47">
        <f t="shared" si="406"/>
        <v>4.0112231043609023</v>
      </c>
      <c r="X858" s="51">
        <f t="shared" si="416"/>
        <v>4.0112231043609023</v>
      </c>
      <c r="Y858" s="51">
        <f t="shared" si="417"/>
        <v>4.0199999999999996</v>
      </c>
      <c r="Z858" s="47">
        <f t="shared" si="407"/>
        <v>-35.764379334704337</v>
      </c>
      <c r="AA858" s="47">
        <f t="shared" si="408"/>
        <v>-42.360635759696301</v>
      </c>
      <c r="AB858" s="47">
        <f t="shared" si="418"/>
        <v>55.439284728090492</v>
      </c>
      <c r="AC858" s="51"/>
      <c r="AD858" s="12">
        <f t="shared" si="405"/>
        <v>-4.0112231043609023</v>
      </c>
      <c r="AE858" s="44">
        <f t="shared" si="419"/>
        <v>-229.82615456524385</v>
      </c>
      <c r="AF858" s="43">
        <f t="shared" si="426"/>
        <v>5.5775274243242876</v>
      </c>
      <c r="AG858" s="45">
        <f t="shared" si="423"/>
        <v>43415</v>
      </c>
      <c r="AH858" s="42">
        <f t="shared" si="424"/>
        <v>325</v>
      </c>
      <c r="AI858" s="45">
        <f t="shared" si="425"/>
        <v>43415</v>
      </c>
      <c r="AJ858" s="30">
        <f t="shared" si="409"/>
        <v>-35.764379334704337</v>
      </c>
      <c r="AK858" s="30">
        <f t="shared" si="410"/>
        <v>-42.360635759696301</v>
      </c>
      <c r="AL858" s="42"/>
      <c r="AM858" s="42"/>
    </row>
    <row r="859" spans="15:39" x14ac:dyDescent="0.25">
      <c r="O859" s="44">
        <f t="shared" si="420"/>
        <v>43.617644162318854</v>
      </c>
      <c r="P859" s="12">
        <f t="shared" si="421"/>
        <v>-6.8989374672830257</v>
      </c>
      <c r="Q859" s="44">
        <f t="shared" si="411"/>
        <v>-395.27999999999082</v>
      </c>
      <c r="R859" s="47">
        <f t="shared" si="412"/>
        <v>35.606794953520165</v>
      </c>
      <c r="S859" s="47">
        <f t="shared" si="413"/>
        <v>-42.584855654172628</v>
      </c>
      <c r="T859" s="47">
        <f t="shared" si="414"/>
        <v>55.509582757833329</v>
      </c>
      <c r="U859" s="12">
        <f t="shared" si="422"/>
        <v>0.87440541033337693</v>
      </c>
      <c r="V859" s="51">
        <f t="shared" si="415"/>
        <v>0.87440541033337693</v>
      </c>
      <c r="W859" s="47">
        <f t="shared" si="406"/>
        <v>4.0159980639231705</v>
      </c>
      <c r="X859" s="51">
        <f t="shared" si="416"/>
        <v>4.0159980639231705</v>
      </c>
      <c r="Y859" s="51">
        <f t="shared" si="417"/>
        <v>4.0199999999999996</v>
      </c>
      <c r="Z859" s="47">
        <f t="shared" si="407"/>
        <v>-35.606794953520165</v>
      </c>
      <c r="AA859" s="47">
        <f t="shared" si="408"/>
        <v>-42.584855654172628</v>
      </c>
      <c r="AB859" s="47">
        <f t="shared" si="418"/>
        <v>55.509582757833329</v>
      </c>
      <c r="AC859" s="51"/>
      <c r="AD859" s="12">
        <f t="shared" si="405"/>
        <v>-4.0159980639231705</v>
      </c>
      <c r="AE859" s="44">
        <f t="shared" si="419"/>
        <v>-230.09973959550749</v>
      </c>
      <c r="AF859" s="43">
        <f t="shared" si="426"/>
        <v>5.5823023838865558</v>
      </c>
      <c r="AG859" s="45">
        <f t="shared" si="423"/>
        <v>43415</v>
      </c>
      <c r="AH859" s="42">
        <f t="shared" si="424"/>
        <v>325</v>
      </c>
      <c r="AI859" s="45">
        <f t="shared" si="425"/>
        <v>43415</v>
      </c>
      <c r="AJ859" s="30">
        <f t="shared" si="409"/>
        <v>-35.606794953520165</v>
      </c>
      <c r="AK859" s="30">
        <f t="shared" si="410"/>
        <v>-42.584855654172628</v>
      </c>
      <c r="AL859" s="42"/>
      <c r="AM859" s="42"/>
    </row>
    <row r="860" spans="15:39" x14ac:dyDescent="0.25">
      <c r="O860" s="44">
        <f t="shared" si="420"/>
        <v>43.617644162318854</v>
      </c>
      <c r="P860" s="12">
        <f t="shared" si="421"/>
        <v>-6.9052206525902049</v>
      </c>
      <c r="Q860" s="44">
        <f t="shared" si="411"/>
        <v>-395.63999999999083</v>
      </c>
      <c r="R860" s="47">
        <f t="shared" si="412"/>
        <v>35.447804877039822</v>
      </c>
      <c r="S860" s="47">
        <f t="shared" si="413"/>
        <v>-42.80808099738649</v>
      </c>
      <c r="T860" s="47">
        <f t="shared" si="414"/>
        <v>55.579480649602068</v>
      </c>
      <c r="U860" s="12">
        <f t="shared" si="422"/>
        <v>0.87917624982148934</v>
      </c>
      <c r="V860" s="51">
        <f t="shared" si="415"/>
        <v>0.87917624982148934</v>
      </c>
      <c r="W860" s="47">
        <f t="shared" si="406"/>
        <v>4.0207689034112821</v>
      </c>
      <c r="X860" s="51">
        <f t="shared" si="416"/>
        <v>4.0207689034112821</v>
      </c>
      <c r="Y860" s="51">
        <f t="shared" si="417"/>
        <v>4.0299999999999994</v>
      </c>
      <c r="Z860" s="47">
        <f t="shared" si="407"/>
        <v>-35.447804877039822</v>
      </c>
      <c r="AA860" s="47">
        <f t="shared" si="408"/>
        <v>-42.80808099738649</v>
      </c>
      <c r="AB860" s="47">
        <f t="shared" si="418"/>
        <v>55.579480649602068</v>
      </c>
      <c r="AC860" s="51"/>
      <c r="AD860" s="12">
        <f t="shared" si="405"/>
        <v>-4.0207689034112821</v>
      </c>
      <c r="AE860" s="44">
        <f t="shared" si="419"/>
        <v>-230.3730885629106</v>
      </c>
      <c r="AF860" s="43">
        <f t="shared" si="426"/>
        <v>5.5870732233746674</v>
      </c>
      <c r="AG860" s="45">
        <f t="shared" si="423"/>
        <v>43415</v>
      </c>
      <c r="AH860" s="42">
        <f t="shared" si="424"/>
        <v>325</v>
      </c>
      <c r="AI860" s="45">
        <f t="shared" si="425"/>
        <v>43415</v>
      </c>
      <c r="AJ860" s="30">
        <f t="shared" si="409"/>
        <v>-35.447804877039822</v>
      </c>
      <c r="AK860" s="30">
        <f t="shared" si="410"/>
        <v>-42.80808099738649</v>
      </c>
      <c r="AL860" s="42"/>
      <c r="AM860" s="42"/>
    </row>
    <row r="861" spans="15:39" x14ac:dyDescent="0.25">
      <c r="O861" s="44">
        <f t="shared" si="420"/>
        <v>43.617644162318854</v>
      </c>
      <c r="P861" s="12">
        <f t="shared" si="421"/>
        <v>-6.9115038378973841</v>
      </c>
      <c r="Q861" s="44">
        <f t="shared" si="411"/>
        <v>-395.99999999999079</v>
      </c>
      <c r="R861" s="47">
        <f t="shared" si="412"/>
        <v>35.287415381919295</v>
      </c>
      <c r="S861" s="47">
        <f t="shared" si="413"/>
        <v>-43.030302976783567</v>
      </c>
      <c r="T861" s="47">
        <f t="shared" si="414"/>
        <v>55.648977156906518</v>
      </c>
      <c r="U861" s="12">
        <f t="shared" si="422"/>
        <v>0.8839430082267995</v>
      </c>
      <c r="V861" s="51">
        <f t="shared" si="415"/>
        <v>0.8839430082267995</v>
      </c>
      <c r="W861" s="47">
        <f t="shared" si="406"/>
        <v>4.0255356618165923</v>
      </c>
      <c r="X861" s="51">
        <f t="shared" si="416"/>
        <v>4.0255356618165923</v>
      </c>
      <c r="Y861" s="51">
        <f t="shared" si="417"/>
        <v>4.0299999999999994</v>
      </c>
      <c r="Z861" s="47">
        <f t="shared" si="407"/>
        <v>-35.287415381919303</v>
      </c>
      <c r="AA861" s="47">
        <f t="shared" si="408"/>
        <v>-43.030302976783567</v>
      </c>
      <c r="AB861" s="47">
        <f t="shared" si="418"/>
        <v>55.648977156906518</v>
      </c>
      <c r="AC861" s="51"/>
      <c r="AD861" s="12">
        <f t="shared" si="405"/>
        <v>-4.0255356618165923</v>
      </c>
      <c r="AE861" s="44">
        <f t="shared" si="419"/>
        <v>-230.64620370149339</v>
      </c>
      <c r="AF861" s="43">
        <f t="shared" si="426"/>
        <v>5.5918399817799775</v>
      </c>
      <c r="AG861" s="45">
        <f t="shared" si="423"/>
        <v>43415</v>
      </c>
      <c r="AH861" s="42">
        <f t="shared" si="424"/>
        <v>325</v>
      </c>
      <c r="AI861" s="45">
        <f t="shared" si="425"/>
        <v>43415</v>
      </c>
      <c r="AJ861" s="30">
        <f t="shared" si="409"/>
        <v>-35.287415381919303</v>
      </c>
      <c r="AK861" s="30">
        <f t="shared" si="410"/>
        <v>-43.030302976783567</v>
      </c>
      <c r="AL861" s="42"/>
      <c r="AM861" s="42"/>
    </row>
    <row r="862" spans="15:39" x14ac:dyDescent="0.25">
      <c r="O862" s="44">
        <f t="shared" si="420"/>
        <v>43.617644162318854</v>
      </c>
      <c r="P862" s="12">
        <f t="shared" si="421"/>
        <v>-6.9177870232045633</v>
      </c>
      <c r="Q862" s="44">
        <f t="shared" si="411"/>
        <v>-396.35999999999075</v>
      </c>
      <c r="R862" s="47">
        <f t="shared" si="412"/>
        <v>35.125632800061233</v>
      </c>
      <c r="S862" s="47">
        <f t="shared" si="413"/>
        <v>-43.251512819420611</v>
      </c>
      <c r="T862" s="47">
        <f t="shared" si="414"/>
        <v>55.718071043183492</v>
      </c>
      <c r="U862" s="12">
        <f t="shared" si="422"/>
        <v>0.88870572427108563</v>
      </c>
      <c r="V862" s="51">
        <f t="shared" si="415"/>
        <v>0.88870572427108563</v>
      </c>
      <c r="W862" s="47">
        <f t="shared" si="406"/>
        <v>4.0302983778608787</v>
      </c>
      <c r="X862" s="51">
        <f t="shared" si="416"/>
        <v>4.0302983778608787</v>
      </c>
      <c r="Y862" s="51">
        <f t="shared" si="417"/>
        <v>4.04</v>
      </c>
      <c r="Z862" s="47">
        <f t="shared" si="407"/>
        <v>-35.125632800061226</v>
      </c>
      <c r="AA862" s="47">
        <f t="shared" si="408"/>
        <v>-43.251512819420611</v>
      </c>
      <c r="AB862" s="47">
        <f t="shared" si="418"/>
        <v>55.718071043183492</v>
      </c>
      <c r="AC862" s="51"/>
      <c r="AD862" s="12">
        <f t="shared" si="405"/>
        <v>-4.0302983778608787</v>
      </c>
      <c r="AE862" s="44">
        <f t="shared" si="419"/>
        <v>-230.91908722985025</v>
      </c>
      <c r="AF862" s="43">
        <f t="shared" si="426"/>
        <v>5.596602697824264</v>
      </c>
      <c r="AG862" s="45">
        <f t="shared" si="423"/>
        <v>43416</v>
      </c>
      <c r="AH862" s="42">
        <f t="shared" si="424"/>
        <v>326</v>
      </c>
      <c r="AI862" s="45">
        <f t="shared" si="425"/>
        <v>43416</v>
      </c>
      <c r="AJ862" s="30">
        <f t="shared" si="409"/>
        <v>-35.125632800061226</v>
      </c>
      <c r="AK862" s="30">
        <f t="shared" si="410"/>
        <v>-43.251512819420611</v>
      </c>
      <c r="AL862" s="42"/>
      <c r="AM862" s="42"/>
    </row>
    <row r="863" spans="15:39" x14ac:dyDescent="0.25">
      <c r="O863" s="44">
        <f t="shared" si="420"/>
        <v>43.617644162318854</v>
      </c>
      <c r="P863" s="12">
        <f t="shared" si="421"/>
        <v>-6.9240702085117425</v>
      </c>
      <c r="Q863" s="44">
        <f t="shared" si="411"/>
        <v>-396.71999999999076</v>
      </c>
      <c r="R863" s="47">
        <f t="shared" si="412"/>
        <v>34.962463518364935</v>
      </c>
      <c r="S863" s="47">
        <f t="shared" si="413"/>
        <v>-43.471701792311826</v>
      </c>
      <c r="T863" s="47">
        <f t="shared" si="414"/>
        <v>55.786761081753852</v>
      </c>
      <c r="U863" s="12">
        <f t="shared" si="422"/>
        <v>0.89346443640953377</v>
      </c>
      <c r="V863" s="51">
        <f t="shared" si="415"/>
        <v>0.89346443640953377</v>
      </c>
      <c r="W863" s="47">
        <f t="shared" si="406"/>
        <v>4.0350570899993272</v>
      </c>
      <c r="X863" s="51">
        <f t="shared" si="416"/>
        <v>4.0350570899993272</v>
      </c>
      <c r="Y863" s="51">
        <f t="shared" si="417"/>
        <v>4.04</v>
      </c>
      <c r="Z863" s="47">
        <f t="shared" si="407"/>
        <v>-34.962463518364935</v>
      </c>
      <c r="AA863" s="47">
        <f t="shared" si="408"/>
        <v>-43.471701792311826</v>
      </c>
      <c r="AB863" s="47">
        <f t="shared" si="418"/>
        <v>55.786761081753852</v>
      </c>
      <c r="AC863" s="51"/>
      <c r="AD863" s="12">
        <f t="shared" si="405"/>
        <v>-4.0350570899993272</v>
      </c>
      <c r="AE863" s="44">
        <f t="shared" si="419"/>
        <v>-231.19174135130103</v>
      </c>
      <c r="AF863" s="43">
        <f t="shared" si="426"/>
        <v>5.6013614099627125</v>
      </c>
      <c r="AG863" s="45">
        <f t="shared" si="423"/>
        <v>43416</v>
      </c>
      <c r="AH863" s="42">
        <f t="shared" si="424"/>
        <v>326</v>
      </c>
      <c r="AI863" s="45">
        <f t="shared" si="425"/>
        <v>43416</v>
      </c>
      <c r="AJ863" s="30">
        <f t="shared" si="409"/>
        <v>-34.962463518364935</v>
      </c>
      <c r="AK863" s="30">
        <f t="shared" si="410"/>
        <v>-43.471701792311826</v>
      </c>
      <c r="AL863" s="42"/>
      <c r="AM863" s="42"/>
    </row>
    <row r="864" spans="15:39" x14ac:dyDescent="0.25">
      <c r="O864" s="44">
        <f t="shared" si="420"/>
        <v>43.617644162318854</v>
      </c>
      <c r="P864" s="12">
        <f t="shared" si="421"/>
        <v>-6.9303533938189217</v>
      </c>
      <c r="Q864" s="44">
        <f t="shared" si="411"/>
        <v>-397.07999999999072</v>
      </c>
      <c r="R864" s="47">
        <f t="shared" si="412"/>
        <v>34.797913978474256</v>
      </c>
      <c r="S864" s="47">
        <f t="shared" si="413"/>
        <v>-43.690861202773576</v>
      </c>
      <c r="T864" s="47">
        <f t="shared" si="414"/>
        <v>55.855046055780129</v>
      </c>
      <c r="U864" s="12">
        <f t="shared" si="422"/>
        <v>0.8982191828336944</v>
      </c>
      <c r="V864" s="51">
        <f t="shared" si="415"/>
        <v>0.8982191828336944</v>
      </c>
      <c r="W864" s="47">
        <f t="shared" si="406"/>
        <v>4.0398118364234872</v>
      </c>
      <c r="X864" s="51">
        <f t="shared" si="416"/>
        <v>4.0398118364234872</v>
      </c>
      <c r="Y864" s="51">
        <f t="shared" si="417"/>
        <v>4.04</v>
      </c>
      <c r="Z864" s="47">
        <f t="shared" si="407"/>
        <v>-34.797913978474256</v>
      </c>
      <c r="AA864" s="47">
        <f t="shared" si="408"/>
        <v>-43.690861202773576</v>
      </c>
      <c r="AB864" s="47">
        <f t="shared" si="418"/>
        <v>55.855046055780129</v>
      </c>
      <c r="AC864" s="51"/>
      <c r="AD864" s="12">
        <f t="shared" si="405"/>
        <v>-4.0398118364234872</v>
      </c>
      <c r="AE864" s="44">
        <f t="shared" si="419"/>
        <v>-231.46416825406033</v>
      </c>
      <c r="AF864" s="43">
        <f t="shared" si="426"/>
        <v>5.6061161563868724</v>
      </c>
      <c r="AG864" s="45">
        <f t="shared" si="423"/>
        <v>43416</v>
      </c>
      <c r="AH864" s="42">
        <f t="shared" si="424"/>
        <v>326</v>
      </c>
      <c r="AI864" s="45">
        <f t="shared" si="425"/>
        <v>43416</v>
      </c>
      <c r="AJ864" s="30">
        <f t="shared" si="409"/>
        <v>-34.797913978474256</v>
      </c>
      <c r="AK864" s="30">
        <f t="shared" si="410"/>
        <v>-43.690861202773576</v>
      </c>
      <c r="AL864" s="42"/>
      <c r="AM864" s="42"/>
    </row>
    <row r="865" spans="15:39" x14ac:dyDescent="0.25">
      <c r="O865" s="44">
        <f t="shared" si="420"/>
        <v>43.617644162318854</v>
      </c>
      <c r="P865" s="12">
        <f t="shared" si="421"/>
        <v>-6.9366365791261009</v>
      </c>
      <c r="Q865" s="44">
        <f t="shared" si="411"/>
        <v>-397.43999999999068</v>
      </c>
      <c r="R865" s="47">
        <f t="shared" si="412"/>
        <v>34.631990676523287</v>
      </c>
      <c r="S865" s="47">
        <f t="shared" si="413"/>
        <v>-43.908982398767577</v>
      </c>
      <c r="T865" s="47">
        <f t="shared" si="414"/>
        <v>55.922924758224838</v>
      </c>
      <c r="U865" s="12">
        <f t="shared" si="422"/>
        <v>0.90297000147441164</v>
      </c>
      <c r="V865" s="51">
        <f t="shared" si="415"/>
        <v>0.90297000147441164</v>
      </c>
      <c r="W865" s="47">
        <f t="shared" si="406"/>
        <v>4.0445626550642046</v>
      </c>
      <c r="X865" s="51">
        <f t="shared" si="416"/>
        <v>4.0445626550642046</v>
      </c>
      <c r="Y865" s="51">
        <f t="shared" si="417"/>
        <v>4.05</v>
      </c>
      <c r="Z865" s="47">
        <f t="shared" si="407"/>
        <v>-34.631990676523287</v>
      </c>
      <c r="AA865" s="47">
        <f t="shared" si="408"/>
        <v>-43.908982398767577</v>
      </c>
      <c r="AB865" s="47">
        <f t="shared" si="418"/>
        <v>55.922924758224838</v>
      </c>
      <c r="AC865" s="51"/>
      <c r="AD865" s="12">
        <f t="shared" si="405"/>
        <v>-4.0445626550642046</v>
      </c>
      <c r="AE865" s="44">
        <f t="shared" si="419"/>
        <v>-231.73637011140551</v>
      </c>
      <c r="AF865" s="43">
        <f t="shared" si="426"/>
        <v>5.6108669750275899</v>
      </c>
      <c r="AG865" s="45">
        <f t="shared" si="423"/>
        <v>43416</v>
      </c>
      <c r="AH865" s="42">
        <f t="shared" si="424"/>
        <v>326</v>
      </c>
      <c r="AI865" s="45">
        <f t="shared" si="425"/>
        <v>43416</v>
      </c>
      <c r="AJ865" s="30">
        <f t="shared" si="409"/>
        <v>-34.631990676523287</v>
      </c>
      <c r="AK865" s="30">
        <f t="shared" si="410"/>
        <v>-43.908982398767577</v>
      </c>
      <c r="AL865" s="42"/>
      <c r="AM865" s="42"/>
    </row>
    <row r="866" spans="15:39" x14ac:dyDescent="0.25">
      <c r="O866" s="44">
        <f t="shared" si="420"/>
        <v>43.617644162318854</v>
      </c>
      <c r="P866" s="12">
        <f t="shared" si="421"/>
        <v>-6.9429197644332801</v>
      </c>
      <c r="Q866" s="44">
        <f t="shared" si="411"/>
        <v>-397.79999999999069</v>
      </c>
      <c r="R866" s="47">
        <f t="shared" si="412"/>
        <v>34.464700162879865</v>
      </c>
      <c r="S866" s="47">
        <f t="shared" si="413"/>
        <v>-44.126056769242524</v>
      </c>
      <c r="T866" s="47">
        <f t="shared" si="414"/>
        <v>55.990395991809393</v>
      </c>
      <c r="U866" s="12">
        <f t="shared" si="422"/>
        <v>0.90771693000472931</v>
      </c>
      <c r="V866" s="51">
        <f t="shared" si="415"/>
        <v>0.90771693000472931</v>
      </c>
      <c r="W866" s="47">
        <f t="shared" si="406"/>
        <v>4.0493095835945221</v>
      </c>
      <c r="X866" s="51">
        <f t="shared" si="416"/>
        <v>4.0493095835945221</v>
      </c>
      <c r="Y866" s="51">
        <f t="shared" si="417"/>
        <v>4.05</v>
      </c>
      <c r="Z866" s="47">
        <f t="shared" si="407"/>
        <v>-34.464700162879865</v>
      </c>
      <c r="AA866" s="47">
        <f t="shared" si="408"/>
        <v>-44.126056769242524</v>
      </c>
      <c r="AB866" s="47">
        <f t="shared" si="418"/>
        <v>55.990395991809393</v>
      </c>
      <c r="AC866" s="51"/>
      <c r="AD866" s="12">
        <f t="shared" si="405"/>
        <v>-4.0493095835945221</v>
      </c>
      <c r="AE866" s="44">
        <f t="shared" si="419"/>
        <v>-232.00834908184291</v>
      </c>
      <c r="AF866" s="43">
        <f t="shared" si="426"/>
        <v>5.6156139035579073</v>
      </c>
      <c r="AG866" s="45">
        <f t="shared" si="423"/>
        <v>43417</v>
      </c>
      <c r="AH866" s="42">
        <f t="shared" si="424"/>
        <v>327</v>
      </c>
      <c r="AI866" s="45">
        <f t="shared" si="425"/>
        <v>43417</v>
      </c>
      <c r="AJ866" s="30">
        <f t="shared" si="409"/>
        <v>-34.464700162879865</v>
      </c>
      <c r="AK866" s="30">
        <f t="shared" si="410"/>
        <v>-44.126056769242524</v>
      </c>
      <c r="AL866" s="42"/>
      <c r="AM866" s="42"/>
    </row>
    <row r="867" spans="15:39" x14ac:dyDescent="0.25">
      <c r="O867" s="44">
        <f t="shared" si="420"/>
        <v>43.617644162318854</v>
      </c>
      <c r="P867" s="12">
        <f t="shared" si="421"/>
        <v>-6.9492029497404593</v>
      </c>
      <c r="Q867" s="44">
        <f t="shared" si="411"/>
        <v>-398.15999999999065</v>
      </c>
      <c r="R867" s="47">
        <f t="shared" si="412"/>
        <v>34.296049041887045</v>
      </c>
      <c r="S867" s="47">
        <f t="shared" si="413"/>
        <v>-44.342075744473945</v>
      </c>
      <c r="T867" s="47">
        <f t="shared" si="414"/>
        <v>56.057458568973551</v>
      </c>
      <c r="U867" s="12">
        <f t="shared" si="422"/>
        <v>0.91246000584276621</v>
      </c>
      <c r="V867" s="51">
        <f t="shared" si="415"/>
        <v>0.91246000584276621</v>
      </c>
      <c r="W867" s="47">
        <f t="shared" si="406"/>
        <v>4.0540526594325597</v>
      </c>
      <c r="X867" s="51">
        <f t="shared" si="416"/>
        <v>4.0540526594325597</v>
      </c>
      <c r="Y867" s="51">
        <f t="shared" si="417"/>
        <v>4.0599999999999996</v>
      </c>
      <c r="Z867" s="47">
        <f t="shared" si="407"/>
        <v>-34.296049041887045</v>
      </c>
      <c r="AA867" s="47">
        <f t="shared" si="408"/>
        <v>-44.342075744473952</v>
      </c>
      <c r="AB867" s="47">
        <f t="shared" si="418"/>
        <v>56.057458568973551</v>
      </c>
      <c r="AC867" s="51"/>
      <c r="AD867" s="12">
        <f t="shared" si="405"/>
        <v>-4.0540526594325597</v>
      </c>
      <c r="AE867" s="44">
        <f t="shared" si="419"/>
        <v>-232.28010730927295</v>
      </c>
      <c r="AF867" s="43">
        <f t="shared" si="426"/>
        <v>5.6203569793959449</v>
      </c>
      <c r="AG867" s="45">
        <f t="shared" si="423"/>
        <v>43417</v>
      </c>
      <c r="AH867" s="42">
        <f t="shared" si="424"/>
        <v>327</v>
      </c>
      <c r="AI867" s="45">
        <f t="shared" si="425"/>
        <v>43417</v>
      </c>
      <c r="AJ867" s="30">
        <f t="shared" si="409"/>
        <v>-34.296049041887045</v>
      </c>
      <c r="AK867" s="30">
        <f t="shared" si="410"/>
        <v>-44.342075744473952</v>
      </c>
      <c r="AL867" s="42"/>
      <c r="AM867" s="42"/>
    </row>
    <row r="868" spans="15:39" x14ac:dyDescent="0.25">
      <c r="O868" s="44">
        <f t="shared" si="420"/>
        <v>43.617644162318854</v>
      </c>
      <c r="P868" s="12">
        <f t="shared" si="421"/>
        <v>-6.9554861350476385</v>
      </c>
      <c r="Q868" s="44">
        <f t="shared" si="411"/>
        <v>-398.5199999999906</v>
      </c>
      <c r="R868" s="47">
        <f t="shared" si="412"/>
        <v>34.126043971602286</v>
      </c>
      <c r="S868" s="47">
        <f t="shared" si="413"/>
        <v>-44.557030796402586</v>
      </c>
      <c r="T868" s="47">
        <f t="shared" si="414"/>
        <v>56.124111311835499</v>
      </c>
      <c r="U868" s="12">
        <f t="shared" si="422"/>
        <v>0.91719926615457148</v>
      </c>
      <c r="V868" s="51">
        <f t="shared" si="415"/>
        <v>0.91719926615457148</v>
      </c>
      <c r="W868" s="47">
        <f t="shared" si="406"/>
        <v>4.0587919197443645</v>
      </c>
      <c r="X868" s="51">
        <f t="shared" si="416"/>
        <v>4.0587919197443645</v>
      </c>
      <c r="Y868" s="51">
        <f t="shared" si="417"/>
        <v>4.0599999999999996</v>
      </c>
      <c r="Z868" s="47">
        <f t="shared" si="407"/>
        <v>-34.126043971602286</v>
      </c>
      <c r="AA868" s="47">
        <f t="shared" si="408"/>
        <v>-44.557030796402593</v>
      </c>
      <c r="AB868" s="47">
        <f t="shared" si="418"/>
        <v>56.124111311835506</v>
      </c>
      <c r="AC868" s="51"/>
      <c r="AD868" s="12">
        <f t="shared" si="405"/>
        <v>-4.0587919197443645</v>
      </c>
      <c r="AE868" s="44">
        <f t="shared" si="419"/>
        <v>-232.55164692315321</v>
      </c>
      <c r="AF868" s="43">
        <f t="shared" si="426"/>
        <v>5.6250962397077497</v>
      </c>
      <c r="AG868" s="45">
        <f t="shared" si="423"/>
        <v>43417</v>
      </c>
      <c r="AH868" s="42">
        <f t="shared" si="424"/>
        <v>327</v>
      </c>
      <c r="AI868" s="45">
        <f t="shared" si="425"/>
        <v>43417</v>
      </c>
      <c r="AJ868" s="30">
        <f t="shared" si="409"/>
        <v>-34.126043971602286</v>
      </c>
      <c r="AK868" s="30">
        <f t="shared" si="410"/>
        <v>-44.557030796402593</v>
      </c>
      <c r="AL868" s="42"/>
      <c r="AM868" s="42"/>
    </row>
    <row r="869" spans="15:39" x14ac:dyDescent="0.25">
      <c r="O869" s="44">
        <f t="shared" si="420"/>
        <v>43.617644162318854</v>
      </c>
      <c r="P869" s="12">
        <f t="shared" si="421"/>
        <v>-6.9617693203548177</v>
      </c>
      <c r="Q869" s="44">
        <f t="shared" si="411"/>
        <v>-398.87999999999062</v>
      </c>
      <c r="R869" s="47">
        <f t="shared" si="412"/>
        <v>33.954691663534675</v>
      </c>
      <c r="S869" s="47">
        <f t="shared" si="413"/>
        <v>-44.770913438971064</v>
      </c>
      <c r="T869" s="47">
        <f t="shared" si="414"/>
        <v>56.190353052152567</v>
      </c>
      <c r="U869" s="12">
        <f t="shared" si="422"/>
        <v>0.92193474785694995</v>
      </c>
      <c r="V869" s="51">
        <f t="shared" si="415"/>
        <v>0.92193474785694995</v>
      </c>
      <c r="W869" s="47">
        <f t="shared" si="406"/>
        <v>4.0635274014467431</v>
      </c>
      <c r="X869" s="51">
        <f t="shared" si="416"/>
        <v>4.0635274014467431</v>
      </c>
      <c r="Y869" s="51">
        <f t="shared" si="417"/>
        <v>4.0699999999999994</v>
      </c>
      <c r="Z869" s="47">
        <f t="shared" si="407"/>
        <v>-33.954691663534675</v>
      </c>
      <c r="AA869" s="47">
        <f t="shared" si="408"/>
        <v>-44.770913438971064</v>
      </c>
      <c r="AB869" s="47">
        <f t="shared" si="418"/>
        <v>56.190353052152567</v>
      </c>
      <c r="AC869" s="51"/>
      <c r="AD869" s="12">
        <f t="shared" si="405"/>
        <v>-4.0635274014467431</v>
      </c>
      <c r="AE869" s="44">
        <f t="shared" si="419"/>
        <v>-232.82297003866097</v>
      </c>
      <c r="AF869" s="43">
        <f t="shared" si="426"/>
        <v>5.6298317214101283</v>
      </c>
      <c r="AG869" s="45">
        <f t="shared" si="423"/>
        <v>43418</v>
      </c>
      <c r="AH869" s="42">
        <f t="shared" si="424"/>
        <v>328</v>
      </c>
      <c r="AI869" s="45">
        <f t="shared" si="425"/>
        <v>43418</v>
      </c>
      <c r="AJ869" s="30">
        <f t="shared" si="409"/>
        <v>-33.954691663534675</v>
      </c>
      <c r="AK869" s="30">
        <f t="shared" si="410"/>
        <v>-44.770913438971064</v>
      </c>
      <c r="AL869" s="42"/>
      <c r="AM869" s="42"/>
    </row>
    <row r="870" spans="15:39" x14ac:dyDescent="0.25">
      <c r="O870" s="44">
        <f t="shared" si="420"/>
        <v>43.617644162318854</v>
      </c>
      <c r="P870" s="12">
        <f t="shared" si="421"/>
        <v>-6.9680525056619969</v>
      </c>
      <c r="Q870" s="44">
        <f t="shared" si="411"/>
        <v>-399.23999999999057</v>
      </c>
      <c r="R870" s="47">
        <f t="shared" si="412"/>
        <v>33.781998882379931</v>
      </c>
      <c r="S870" s="47">
        <f t="shared" si="413"/>
        <v>-44.983715228458863</v>
      </c>
      <c r="T870" s="47">
        <f t="shared" si="414"/>
        <v>56.256182631282414</v>
      </c>
      <c r="U870" s="12">
        <f t="shared" si="422"/>
        <v>0.9266664876202646</v>
      </c>
      <c r="V870" s="51">
        <f t="shared" si="415"/>
        <v>0.9266664876202646</v>
      </c>
      <c r="W870" s="47">
        <f t="shared" si="406"/>
        <v>4.0682591412100582</v>
      </c>
      <c r="X870" s="51">
        <f t="shared" si="416"/>
        <v>4.0682591412100582</v>
      </c>
      <c r="Y870" s="51">
        <f t="shared" si="417"/>
        <v>4.0699999999999994</v>
      </c>
      <c r="Z870" s="47">
        <f t="shared" si="407"/>
        <v>-33.781998882379938</v>
      </c>
      <c r="AA870" s="47">
        <f t="shared" si="408"/>
        <v>-44.983715228458863</v>
      </c>
      <c r="AB870" s="47">
        <f t="shared" si="418"/>
        <v>56.256182631282414</v>
      </c>
      <c r="AC870" s="51"/>
      <c r="AD870" s="12">
        <f t="shared" si="405"/>
        <v>-4.0682591412100582</v>
      </c>
      <c r="AE870" s="44">
        <f t="shared" si="419"/>
        <v>-233.09407875685315</v>
      </c>
      <c r="AF870" s="43">
        <f t="shared" si="426"/>
        <v>5.6345634611734434</v>
      </c>
      <c r="AG870" s="45">
        <f t="shared" si="423"/>
        <v>43418</v>
      </c>
      <c r="AH870" s="42">
        <f t="shared" si="424"/>
        <v>328</v>
      </c>
      <c r="AI870" s="45">
        <f t="shared" si="425"/>
        <v>43418</v>
      </c>
      <c r="AJ870" s="30">
        <f t="shared" si="409"/>
        <v>-33.781998882379938</v>
      </c>
      <c r="AK870" s="30">
        <f t="shared" si="410"/>
        <v>-44.983715228458863</v>
      </c>
      <c r="AL870" s="42"/>
      <c r="AM870" s="42"/>
    </row>
    <row r="871" spans="15:39" x14ac:dyDescent="0.25">
      <c r="O871" s="44">
        <f t="shared" si="420"/>
        <v>43.617644162318854</v>
      </c>
      <c r="P871" s="12">
        <f t="shared" si="421"/>
        <v>-6.974335690969176</v>
      </c>
      <c r="Q871" s="44">
        <f t="shared" si="411"/>
        <v>-399.59999999999053</v>
      </c>
      <c r="R871" s="47">
        <f t="shared" si="412"/>
        <v>33.607972445753362</v>
      </c>
      <c r="S871" s="47">
        <f t="shared" si="413"/>
        <v>-45.195427763815729</v>
      </c>
      <c r="T871" s="47">
        <f t="shared" si="414"/>
        <v>56.321598900144892</v>
      </c>
      <c r="U871" s="12">
        <f t="shared" si="422"/>
        <v>0.93139452187121441</v>
      </c>
      <c r="V871" s="51">
        <f t="shared" si="415"/>
        <v>0.93139452187121441</v>
      </c>
      <c r="W871" s="47">
        <f t="shared" si="406"/>
        <v>4.0729871754610079</v>
      </c>
      <c r="X871" s="51">
        <f t="shared" si="416"/>
        <v>4.0729871754610079</v>
      </c>
      <c r="Y871" s="51">
        <f t="shared" si="417"/>
        <v>4.08</v>
      </c>
      <c r="Z871" s="47">
        <f t="shared" si="407"/>
        <v>-33.607972445753354</v>
      </c>
      <c r="AA871" s="47">
        <f t="shared" si="408"/>
        <v>-45.195427763815722</v>
      </c>
      <c r="AB871" s="47">
        <f t="shared" si="418"/>
        <v>56.321598900144885</v>
      </c>
      <c r="AC871" s="51"/>
      <c r="AD871" s="12">
        <f t="shared" si="405"/>
        <v>-4.0729871754610079</v>
      </c>
      <c r="AE871" s="44">
        <f t="shared" si="419"/>
        <v>-233.36497516482586</v>
      </c>
      <c r="AF871" s="43">
        <f t="shared" si="426"/>
        <v>5.6392914954243931</v>
      </c>
      <c r="AG871" s="45">
        <f t="shared" si="423"/>
        <v>43418</v>
      </c>
      <c r="AH871" s="42">
        <f t="shared" si="424"/>
        <v>328</v>
      </c>
      <c r="AI871" s="45">
        <f t="shared" si="425"/>
        <v>43418</v>
      </c>
      <c r="AJ871" s="30">
        <f t="shared" si="409"/>
        <v>-33.607972445753354</v>
      </c>
      <c r="AK871" s="30">
        <f t="shared" si="410"/>
        <v>-45.195427763815722</v>
      </c>
      <c r="AL871" s="42"/>
      <c r="AM871" s="42"/>
    </row>
    <row r="872" spans="15:39" x14ac:dyDescent="0.25">
      <c r="O872" s="44">
        <f t="shared" si="420"/>
        <v>43.617644162318854</v>
      </c>
      <c r="P872" s="12">
        <f t="shared" si="421"/>
        <v>-6.9806188762763552</v>
      </c>
      <c r="Q872" s="44">
        <f t="shared" si="411"/>
        <v>-399.95999999999054</v>
      </c>
      <c r="R872" s="47">
        <f t="shared" si="412"/>
        <v>33.432619223920696</v>
      </c>
      <c r="S872" s="47">
        <f t="shared" si="413"/>
        <v>-45.40604268699326</v>
      </c>
      <c r="T872" s="47">
        <f t="shared" si="414"/>
        <v>56.386600719184393</v>
      </c>
      <c r="U872" s="12">
        <f t="shared" si="422"/>
        <v>0.93611888679558608</v>
      </c>
      <c r="V872" s="51">
        <f t="shared" si="415"/>
        <v>0.93611888679558608</v>
      </c>
      <c r="W872" s="47">
        <f t="shared" si="406"/>
        <v>4.077711540385379</v>
      </c>
      <c r="X872" s="51">
        <f t="shared" si="416"/>
        <v>4.077711540385379</v>
      </c>
      <c r="Y872" s="51">
        <f t="shared" si="417"/>
        <v>4.08</v>
      </c>
      <c r="Z872" s="47">
        <f t="shared" si="407"/>
        <v>-33.432619223920696</v>
      </c>
      <c r="AA872" s="47">
        <f t="shared" si="408"/>
        <v>-45.406042686993267</v>
      </c>
      <c r="AB872" s="47">
        <f t="shared" si="418"/>
        <v>56.386600719184401</v>
      </c>
      <c r="AC872" s="51"/>
      <c r="AD872" s="12">
        <f t="shared" si="405"/>
        <v>-4.077711540385379</v>
      </c>
      <c r="AE872" s="44">
        <f t="shared" si="419"/>
        <v>-233.63566133587196</v>
      </c>
      <c r="AF872" s="43">
        <f t="shared" si="426"/>
        <v>5.6440158603487642</v>
      </c>
      <c r="AG872" s="45">
        <f t="shared" si="423"/>
        <v>43418</v>
      </c>
      <c r="AH872" s="42">
        <f t="shared" si="424"/>
        <v>328</v>
      </c>
      <c r="AI872" s="45">
        <f t="shared" si="425"/>
        <v>43418</v>
      </c>
      <c r="AJ872" s="30">
        <f t="shared" si="409"/>
        <v>-33.432619223920696</v>
      </c>
      <c r="AK872" s="30">
        <f t="shared" si="410"/>
        <v>-45.406042686993267</v>
      </c>
      <c r="AL872" s="42"/>
      <c r="AM872" s="42"/>
    </row>
    <row r="873" spans="15:39" x14ac:dyDescent="0.25">
      <c r="O873" s="44">
        <f t="shared" si="420"/>
        <v>43.617644162318854</v>
      </c>
      <c r="P873" s="12">
        <f t="shared" si="421"/>
        <v>-6.9869020615835344</v>
      </c>
      <c r="Q873" s="44">
        <f t="shared" si="411"/>
        <v>-400.31999999999056</v>
      </c>
      <c r="R873" s="47">
        <f t="shared" si="412"/>
        <v>33.255946139526884</v>
      </c>
      <c r="S873" s="47">
        <f t="shared" si="413"/>
        <v>-45.615551683274916</v>
      </c>
      <c r="T873" s="47">
        <f t="shared" si="414"/>
        <v>56.451186958332755</v>
      </c>
      <c r="U873" s="12">
        <f t="shared" si="422"/>
        <v>0.94083961834098262</v>
      </c>
      <c r="V873" s="51">
        <f t="shared" si="415"/>
        <v>0.94083961834098262</v>
      </c>
      <c r="W873" s="47">
        <f t="shared" si="406"/>
        <v>4.0824322719307755</v>
      </c>
      <c r="X873" s="51">
        <f t="shared" si="416"/>
        <v>4.0824322719307755</v>
      </c>
      <c r="Y873" s="51">
        <f t="shared" si="417"/>
        <v>4.09</v>
      </c>
      <c r="Z873" s="47">
        <f t="shared" si="407"/>
        <v>-33.255946139526884</v>
      </c>
      <c r="AA873" s="47">
        <f t="shared" si="408"/>
        <v>-45.615551683274923</v>
      </c>
      <c r="AB873" s="47">
        <f t="shared" si="418"/>
        <v>56.451186958332762</v>
      </c>
      <c r="AC873" s="51"/>
      <c r="AD873" s="12">
        <f t="shared" si="405"/>
        <v>-4.0824322719307755</v>
      </c>
      <c r="AE873" s="44">
        <f t="shared" si="419"/>
        <v>-233.90613932963743</v>
      </c>
      <c r="AF873" s="43">
        <f t="shared" si="426"/>
        <v>5.6487365918941608</v>
      </c>
      <c r="AG873" s="45">
        <f t="shared" si="423"/>
        <v>43419</v>
      </c>
      <c r="AH873" s="42">
        <f t="shared" si="424"/>
        <v>329</v>
      </c>
      <c r="AI873" s="45">
        <f t="shared" si="425"/>
        <v>43419</v>
      </c>
      <c r="AJ873" s="30">
        <f t="shared" si="409"/>
        <v>-33.255946139526884</v>
      </c>
      <c r="AK873" s="30">
        <f t="shared" si="410"/>
        <v>-45.615551683274923</v>
      </c>
      <c r="AL873" s="42"/>
      <c r="AM873" s="42"/>
    </row>
    <row r="874" spans="15:39" x14ac:dyDescent="0.25">
      <c r="O874" s="44">
        <f t="shared" si="420"/>
        <v>43.617644162318854</v>
      </c>
      <c r="P874" s="12">
        <f t="shared" si="421"/>
        <v>-6.9931852468907136</v>
      </c>
      <c r="Q874" s="44">
        <f t="shared" si="411"/>
        <v>-400.67999999999046</v>
      </c>
      <c r="R874" s="47">
        <f t="shared" si="412"/>
        <v>33.077960167322786</v>
      </c>
      <c r="S874" s="47">
        <f t="shared" si="413"/>
        <v>-45.823946481604274</v>
      </c>
      <c r="T874" s="47">
        <f t="shared" si="414"/>
        <v>56.5153564969728</v>
      </c>
      <c r="U874" s="12">
        <f t="shared" si="422"/>
        <v>0.9455567522195274</v>
      </c>
      <c r="V874" s="51">
        <f t="shared" si="415"/>
        <v>0.9455567522195274</v>
      </c>
      <c r="W874" s="47">
        <f t="shared" si="406"/>
        <v>4.0871494058093205</v>
      </c>
      <c r="X874" s="51">
        <f t="shared" si="416"/>
        <v>4.0871494058093205</v>
      </c>
      <c r="Y874" s="51">
        <f t="shared" si="417"/>
        <v>4.09</v>
      </c>
      <c r="Z874" s="47">
        <f t="shared" si="407"/>
        <v>-33.077960167322786</v>
      </c>
      <c r="AA874" s="47">
        <f t="shared" si="408"/>
        <v>-45.823946481604274</v>
      </c>
      <c r="AB874" s="47">
        <f t="shared" si="418"/>
        <v>56.5153564969728</v>
      </c>
      <c r="AC874" s="51"/>
      <c r="AD874" s="12">
        <f t="shared" si="405"/>
        <v>-4.0871494058093205</v>
      </c>
      <c r="AE874" s="44">
        <f t="shared" si="419"/>
        <v>-234.17641119227628</v>
      </c>
      <c r="AF874" s="43">
        <f t="shared" si="426"/>
        <v>5.6534537257727058</v>
      </c>
      <c r="AG874" s="45">
        <f t="shared" si="423"/>
        <v>43419</v>
      </c>
      <c r="AH874" s="42">
        <f t="shared" si="424"/>
        <v>329</v>
      </c>
      <c r="AI874" s="45">
        <f t="shared" si="425"/>
        <v>43419</v>
      </c>
      <c r="AJ874" s="30">
        <f t="shared" si="409"/>
        <v>-33.077960167322786</v>
      </c>
      <c r="AK874" s="30">
        <f t="shared" si="410"/>
        <v>-45.823946481604274</v>
      </c>
      <c r="AL874" s="42"/>
      <c r="AM874" s="42"/>
    </row>
    <row r="875" spans="15:39" x14ac:dyDescent="0.25">
      <c r="O875" s="44">
        <f t="shared" si="420"/>
        <v>43.617644162318854</v>
      </c>
      <c r="P875" s="12">
        <f t="shared" si="421"/>
        <v>-6.9994684321978928</v>
      </c>
      <c r="Q875" s="44">
        <f t="shared" si="411"/>
        <v>-401.03999999999047</v>
      </c>
      <c r="R875" s="47">
        <f t="shared" si="412"/>
        <v>32.898668333889823</v>
      </c>
      <c r="S875" s="47">
        <f t="shared" si="413"/>
        <v>-46.031218854911515</v>
      </c>
      <c r="T875" s="47">
        <f t="shared" si="414"/>
        <v>56.579108223902281</v>
      </c>
      <c r="U875" s="12">
        <f t="shared" si="422"/>
        <v>0.95027032391054433</v>
      </c>
      <c r="V875" s="51">
        <f t="shared" si="415"/>
        <v>0.95027032391054433</v>
      </c>
      <c r="W875" s="47">
        <f t="shared" si="406"/>
        <v>4.0918629775003375</v>
      </c>
      <c r="X875" s="51">
        <f t="shared" si="416"/>
        <v>4.0918629775003375</v>
      </c>
      <c r="Y875" s="51">
        <f t="shared" si="417"/>
        <v>4.0999999999999996</v>
      </c>
      <c r="Z875" s="47">
        <f t="shared" si="407"/>
        <v>-32.898668333889823</v>
      </c>
      <c r="AA875" s="47">
        <f t="shared" si="408"/>
        <v>-46.031218854911522</v>
      </c>
      <c r="AB875" s="47">
        <f t="shared" si="418"/>
        <v>56.579108223902288</v>
      </c>
      <c r="AC875" s="51"/>
      <c r="AD875" s="12">
        <f t="shared" si="405"/>
        <v>-4.0918629775003375</v>
      </c>
      <c r="AE875" s="44">
        <f t="shared" si="419"/>
        <v>-234.44647895660387</v>
      </c>
      <c r="AF875" s="43">
        <f t="shared" si="426"/>
        <v>5.6581672974637227</v>
      </c>
      <c r="AG875" s="45">
        <f t="shared" si="423"/>
        <v>43419</v>
      </c>
      <c r="AH875" s="42">
        <f t="shared" si="424"/>
        <v>329</v>
      </c>
      <c r="AI875" s="45">
        <f t="shared" si="425"/>
        <v>43419</v>
      </c>
      <c r="AJ875" s="30">
        <f t="shared" si="409"/>
        <v>-32.898668333889823</v>
      </c>
      <c r="AK875" s="30">
        <f t="shared" si="410"/>
        <v>-46.031218854911522</v>
      </c>
      <c r="AL875" s="42"/>
      <c r="AM875" s="42"/>
    </row>
    <row r="876" spans="15:39" x14ac:dyDescent="0.25">
      <c r="O876" s="44">
        <f t="shared" si="420"/>
        <v>43.617644162318854</v>
      </c>
      <c r="P876" s="12">
        <f t="shared" si="421"/>
        <v>-7.005751617505072</v>
      </c>
      <c r="Q876" s="44">
        <f t="shared" si="411"/>
        <v>-401.39999999999048</v>
      </c>
      <c r="R876" s="47">
        <f t="shared" si="412"/>
        <v>32.718077717362583</v>
      </c>
      <c r="S876" s="47">
        <f t="shared" si="413"/>
        <v>-46.23736062043826</v>
      </c>
      <c r="T876" s="47">
        <f t="shared" si="414"/>
        <v>56.642441037298461</v>
      </c>
      <c r="U876" s="12">
        <f t="shared" si="422"/>
        <v>0.95498036866321412</v>
      </c>
      <c r="V876" s="51">
        <f t="shared" si="415"/>
        <v>0.95498036866321412</v>
      </c>
      <c r="W876" s="47">
        <f t="shared" si="406"/>
        <v>4.0965730222530077</v>
      </c>
      <c r="X876" s="51">
        <f t="shared" si="416"/>
        <v>4.0965730222530077</v>
      </c>
      <c r="Y876" s="51">
        <f t="shared" si="417"/>
        <v>4.0999999999999996</v>
      </c>
      <c r="Z876" s="47">
        <f t="shared" si="407"/>
        <v>-32.718077717362583</v>
      </c>
      <c r="AA876" s="47">
        <f t="shared" si="408"/>
        <v>-46.237360620438267</v>
      </c>
      <c r="AB876" s="47">
        <f t="shared" si="418"/>
        <v>56.642441037298468</v>
      </c>
      <c r="AC876" s="51"/>
      <c r="AD876" s="12">
        <f t="shared" si="405"/>
        <v>-4.0965730222530077</v>
      </c>
      <c r="AE876" s="44">
        <f t="shared" si="419"/>
        <v>-234.7163446422496</v>
      </c>
      <c r="AF876" s="43">
        <f t="shared" si="426"/>
        <v>5.6628773422163929</v>
      </c>
      <c r="AG876" s="45">
        <f t="shared" si="423"/>
        <v>43419</v>
      </c>
      <c r="AH876" s="42">
        <f t="shared" si="424"/>
        <v>329</v>
      </c>
      <c r="AI876" s="45">
        <f t="shared" si="425"/>
        <v>43419</v>
      </c>
      <c r="AJ876" s="30">
        <f t="shared" si="409"/>
        <v>-32.718077717362583</v>
      </c>
      <c r="AK876" s="30">
        <f t="shared" si="410"/>
        <v>-46.237360620438267</v>
      </c>
      <c r="AL876" s="42"/>
      <c r="AM876" s="42"/>
    </row>
    <row r="877" spans="15:39" x14ac:dyDescent="0.25">
      <c r="O877" s="44">
        <f t="shared" si="420"/>
        <v>43.617644162318854</v>
      </c>
      <c r="P877" s="12">
        <f t="shared" si="421"/>
        <v>-7.0120348028122512</v>
      </c>
      <c r="Q877" s="44">
        <f t="shared" si="411"/>
        <v>-401.75999999999038</v>
      </c>
      <c r="R877" s="47">
        <f t="shared" si="412"/>
        <v>32.536195447149375</v>
      </c>
      <c r="S877" s="47">
        <f t="shared" si="413"/>
        <v>-46.442363640060563</v>
      </c>
      <c r="T877" s="47">
        <f t="shared" si="414"/>
        <v>56.70535384468316</v>
      </c>
      <c r="U877" s="12">
        <f t="shared" si="422"/>
        <v>0.9596869214992072</v>
      </c>
      <c r="V877" s="51">
        <f t="shared" si="415"/>
        <v>0.9596869214992072</v>
      </c>
      <c r="W877" s="47">
        <f t="shared" si="406"/>
        <v>4.1012795750890003</v>
      </c>
      <c r="X877" s="51">
        <f t="shared" si="416"/>
        <v>4.1012795750890003</v>
      </c>
      <c r="Y877" s="51">
        <f t="shared" si="417"/>
        <v>4.1099999999999994</v>
      </c>
      <c r="Z877" s="47">
        <f t="shared" si="407"/>
        <v>-32.536195447149382</v>
      </c>
      <c r="AA877" s="47">
        <f t="shared" si="408"/>
        <v>-46.442363640060563</v>
      </c>
      <c r="AB877" s="47">
        <f t="shared" si="418"/>
        <v>56.705353844683167</v>
      </c>
      <c r="AC877" s="51"/>
      <c r="AD877" s="12">
        <f t="shared" si="405"/>
        <v>-4.1012795750890003</v>
      </c>
      <c r="AE877" s="44">
        <f t="shared" si="419"/>
        <v>-234.98601025580732</v>
      </c>
      <c r="AF877" s="43">
        <f t="shared" si="426"/>
        <v>5.6675838950523856</v>
      </c>
      <c r="AG877" s="45">
        <f t="shared" si="423"/>
        <v>43420</v>
      </c>
      <c r="AH877" s="42">
        <f t="shared" si="424"/>
        <v>330</v>
      </c>
      <c r="AI877" s="45">
        <f t="shared" si="425"/>
        <v>43420</v>
      </c>
      <c r="AJ877" s="30">
        <f t="shared" si="409"/>
        <v>-32.536195447149382</v>
      </c>
      <c r="AK877" s="30">
        <f t="shared" si="410"/>
        <v>-46.442363640060563</v>
      </c>
      <c r="AL877" s="42"/>
      <c r="AM877" s="42"/>
    </row>
    <row r="878" spans="15:39" x14ac:dyDescent="0.25">
      <c r="O878" s="44">
        <f t="shared" si="420"/>
        <v>43.617644162318854</v>
      </c>
      <c r="P878" s="12">
        <f t="shared" si="421"/>
        <v>-7.0183179881194304</v>
      </c>
      <c r="Q878" s="44">
        <f t="shared" si="411"/>
        <v>-402.1199999999904</v>
      </c>
      <c r="R878" s="47">
        <f t="shared" si="412"/>
        <v>32.353028703650814</v>
      </c>
      <c r="S878" s="47">
        <f t="shared" si="413"/>
        <v>-46.646219820610241</v>
      </c>
      <c r="T878" s="47">
        <f t="shared" si="414"/>
        <v>56.767845562888375</v>
      </c>
      <c r="U878" s="12">
        <f t="shared" si="422"/>
        <v>0.96439001721529405</v>
      </c>
      <c r="V878" s="51">
        <f t="shared" si="415"/>
        <v>0.96439001721529405</v>
      </c>
      <c r="W878" s="47">
        <f t="shared" si="406"/>
        <v>4.1059826708050871</v>
      </c>
      <c r="X878" s="51">
        <f t="shared" si="416"/>
        <v>4.1059826708050871</v>
      </c>
      <c r="Y878" s="51">
        <f t="shared" si="417"/>
        <v>4.1099999999999994</v>
      </c>
      <c r="Z878" s="47">
        <f t="shared" si="407"/>
        <v>-32.353028703650821</v>
      </c>
      <c r="AA878" s="47">
        <f t="shared" si="408"/>
        <v>-46.646219820610241</v>
      </c>
      <c r="AB878" s="47">
        <f t="shared" si="418"/>
        <v>56.767845562888375</v>
      </c>
      <c r="AC878" s="51"/>
      <c r="AD878" s="12">
        <f t="shared" si="405"/>
        <v>-4.1059826708050871</v>
      </c>
      <c r="AE878" s="44">
        <f t="shared" si="419"/>
        <v>-235.25547779098514</v>
      </c>
      <c r="AF878" s="43">
        <f t="shared" si="426"/>
        <v>5.6722869907684723</v>
      </c>
      <c r="AG878" s="45">
        <f t="shared" si="423"/>
        <v>43420</v>
      </c>
      <c r="AH878" s="42">
        <f t="shared" si="424"/>
        <v>330</v>
      </c>
      <c r="AI878" s="45">
        <f t="shared" si="425"/>
        <v>43420</v>
      </c>
      <c r="AJ878" s="30">
        <f t="shared" si="409"/>
        <v>-32.353028703650821</v>
      </c>
      <c r="AK878" s="30">
        <f t="shared" si="410"/>
        <v>-46.646219820610241</v>
      </c>
      <c r="AL878" s="42"/>
      <c r="AM878" s="42"/>
    </row>
    <row r="879" spans="15:39" x14ac:dyDescent="0.25">
      <c r="O879" s="44">
        <f t="shared" si="420"/>
        <v>43.617644162318854</v>
      </c>
      <c r="P879" s="12">
        <f t="shared" si="421"/>
        <v>-7.0246011734266096</v>
      </c>
      <c r="Q879" s="44">
        <f t="shared" si="411"/>
        <v>-402.47999999999041</v>
      </c>
      <c r="R879" s="47">
        <f t="shared" si="412"/>
        <v>32.168584717976287</v>
      </c>
      <c r="S879" s="47">
        <f t="shared" si="413"/>
        <v>-46.84892111419434</v>
      </c>
      <c r="T879" s="47">
        <f t="shared" si="414"/>
        <v>56.829915118022321</v>
      </c>
      <c r="U879" s="12">
        <f t="shared" si="422"/>
        <v>0.96908969038593207</v>
      </c>
      <c r="V879" s="51">
        <f t="shared" si="415"/>
        <v>0.96908969038593207</v>
      </c>
      <c r="W879" s="47">
        <f t="shared" si="406"/>
        <v>4.110682343975725</v>
      </c>
      <c r="X879" s="51">
        <f t="shared" si="416"/>
        <v>4.110682343975725</v>
      </c>
      <c r="Y879" s="51">
        <f t="shared" si="417"/>
        <v>4.12</v>
      </c>
      <c r="Z879" s="47">
        <f t="shared" si="407"/>
        <v>-32.168584717976287</v>
      </c>
      <c r="AA879" s="47">
        <f t="shared" si="408"/>
        <v>-46.84892111419434</v>
      </c>
      <c r="AB879" s="47">
        <f t="shared" si="418"/>
        <v>56.829915118022321</v>
      </c>
      <c r="AC879" s="51"/>
      <c r="AD879" s="12">
        <f t="shared" si="405"/>
        <v>-4.110682343975725</v>
      </c>
      <c r="AE879" s="44">
        <f t="shared" si="419"/>
        <v>-235.52474922875356</v>
      </c>
      <c r="AF879" s="43">
        <f t="shared" si="426"/>
        <v>5.6769866639391102</v>
      </c>
      <c r="AG879" s="45">
        <f t="shared" si="423"/>
        <v>43420</v>
      </c>
      <c r="AH879" s="42">
        <f t="shared" si="424"/>
        <v>330</v>
      </c>
      <c r="AI879" s="45">
        <f t="shared" si="425"/>
        <v>43420</v>
      </c>
      <c r="AJ879" s="30">
        <f t="shared" si="409"/>
        <v>-32.168584717976287</v>
      </c>
      <c r="AK879" s="30">
        <f t="shared" si="410"/>
        <v>-46.84892111419434</v>
      </c>
      <c r="AL879" s="42"/>
      <c r="AM879" s="42"/>
    </row>
    <row r="880" spans="15:39" x14ac:dyDescent="0.25">
      <c r="O880" s="44">
        <f t="shared" si="420"/>
        <v>43.617644162318854</v>
      </c>
      <c r="P880" s="12">
        <f t="shared" si="421"/>
        <v>-7.0308843587337888</v>
      </c>
      <c r="Q880" s="44">
        <f t="shared" si="411"/>
        <v>-402.83999999999031</v>
      </c>
      <c r="R880" s="47">
        <f t="shared" si="412"/>
        <v>31.982870771658529</v>
      </c>
      <c r="S880" s="47">
        <f t="shared" si="413"/>
        <v>-47.050459518512866</v>
      </c>
      <c r="T880" s="47">
        <f t="shared" si="414"/>
        <v>56.891561445436068</v>
      </c>
      <c r="U880" s="12">
        <f t="shared" si="422"/>
        <v>0.97378597536582923</v>
      </c>
      <c r="V880" s="51">
        <f t="shared" si="415"/>
        <v>0.97378597536582923</v>
      </c>
      <c r="W880" s="47">
        <f t="shared" si="406"/>
        <v>4.1153786289556225</v>
      </c>
      <c r="X880" s="51">
        <f t="shared" si="416"/>
        <v>4.1153786289556225</v>
      </c>
      <c r="Y880" s="51">
        <f t="shared" si="417"/>
        <v>4.12</v>
      </c>
      <c r="Z880" s="47">
        <f t="shared" si="407"/>
        <v>-31.982870771658529</v>
      </c>
      <c r="AA880" s="47">
        <f t="shared" si="408"/>
        <v>-47.050459518512866</v>
      </c>
      <c r="AB880" s="47">
        <f t="shared" si="418"/>
        <v>56.891561445436068</v>
      </c>
      <c r="AC880" s="51"/>
      <c r="AD880" s="12">
        <f t="shared" si="405"/>
        <v>-4.1153786289556225</v>
      </c>
      <c r="AE880" s="44">
        <f t="shared" si="419"/>
        <v>-235.79382653749238</v>
      </c>
      <c r="AF880" s="43">
        <f t="shared" si="426"/>
        <v>5.6816829489190077</v>
      </c>
      <c r="AG880" s="45">
        <f t="shared" si="423"/>
        <v>43421</v>
      </c>
      <c r="AH880" s="42">
        <f t="shared" si="424"/>
        <v>331</v>
      </c>
      <c r="AI880" s="45">
        <f t="shared" si="425"/>
        <v>43421</v>
      </c>
      <c r="AJ880" s="30">
        <f t="shared" si="409"/>
        <v>-31.982870771658529</v>
      </c>
      <c r="AK880" s="30">
        <f t="shared" si="410"/>
        <v>-47.050459518512866</v>
      </c>
      <c r="AL880" s="42"/>
      <c r="AM880" s="42"/>
    </row>
    <row r="881" spans="15:39" x14ac:dyDescent="0.25">
      <c r="O881" s="44">
        <f t="shared" si="420"/>
        <v>43.617644162318854</v>
      </c>
      <c r="P881" s="12">
        <f t="shared" si="421"/>
        <v>-7.037167544040968</v>
      </c>
      <c r="Q881" s="44">
        <f t="shared" si="411"/>
        <v>-403.19999999999033</v>
      </c>
      <c r="R881" s="47">
        <f t="shared" si="412"/>
        <v>31.795894196366159</v>
      </c>
      <c r="S881" s="47">
        <f t="shared" si="413"/>
        <v>-47.250827077174705</v>
      </c>
      <c r="T881" s="47">
        <f t="shared" si="414"/>
        <v>56.952783489690631</v>
      </c>
      <c r="U881" s="12">
        <f t="shared" si="422"/>
        <v>0.97847890629248646</v>
      </c>
      <c r="V881" s="51">
        <f t="shared" si="415"/>
        <v>0.97847890629248646</v>
      </c>
      <c r="W881" s="47">
        <f t="shared" si="406"/>
        <v>4.1200715598822795</v>
      </c>
      <c r="X881" s="51">
        <f t="shared" si="416"/>
        <v>4.1200715598822795</v>
      </c>
      <c r="Y881" s="51">
        <f t="shared" si="417"/>
        <v>4.13</v>
      </c>
      <c r="Z881" s="47">
        <f t="shared" si="407"/>
        <v>-31.795894196366156</v>
      </c>
      <c r="AA881" s="47">
        <f t="shared" si="408"/>
        <v>-47.250827077174705</v>
      </c>
      <c r="AB881" s="47">
        <f t="shared" si="418"/>
        <v>56.952783489690631</v>
      </c>
      <c r="AC881" s="51"/>
      <c r="AD881" s="12">
        <f t="shared" si="405"/>
        <v>-4.1200715598822795</v>
      </c>
      <c r="AE881" s="44">
        <f t="shared" si="419"/>
        <v>-236.06271167313625</v>
      </c>
      <c r="AF881" s="43">
        <f t="shared" si="426"/>
        <v>5.6863758798456647</v>
      </c>
      <c r="AG881" s="45">
        <f t="shared" si="423"/>
        <v>43421</v>
      </c>
      <c r="AH881" s="42">
        <f t="shared" si="424"/>
        <v>331</v>
      </c>
      <c r="AI881" s="45">
        <f t="shared" si="425"/>
        <v>43421</v>
      </c>
      <c r="AJ881" s="30">
        <f t="shared" si="409"/>
        <v>-31.795894196366156</v>
      </c>
      <c r="AK881" s="30">
        <f t="shared" si="410"/>
        <v>-47.250827077174705</v>
      </c>
      <c r="AL881" s="42"/>
      <c r="AM881" s="42"/>
    </row>
    <row r="882" spans="15:39" x14ac:dyDescent="0.25">
      <c r="O882" s="44">
        <f t="shared" si="420"/>
        <v>43.617644162318854</v>
      </c>
      <c r="P882" s="12">
        <f t="shared" si="421"/>
        <v>-7.0434507293481472</v>
      </c>
      <c r="Q882" s="44">
        <f t="shared" si="411"/>
        <v>-403.55999999999034</v>
      </c>
      <c r="R882" s="47">
        <f t="shared" si="412"/>
        <v>31.607662373614207</v>
      </c>
      <c r="S882" s="47">
        <f t="shared" si="413"/>
        <v>-47.450015880011733</v>
      </c>
      <c r="T882" s="47">
        <f t="shared" si="414"/>
        <v>57.013580204524537</v>
      </c>
      <c r="U882" s="12">
        <f t="shared" si="422"/>
        <v>0.98316851708871689</v>
      </c>
      <c r="V882" s="51">
        <f t="shared" si="415"/>
        <v>0.98316851708871689</v>
      </c>
      <c r="W882" s="47">
        <f t="shared" si="406"/>
        <v>4.1247611706785099</v>
      </c>
      <c r="X882" s="51">
        <f t="shared" si="416"/>
        <v>4.1247611706785099</v>
      </c>
      <c r="Y882" s="51">
        <f t="shared" si="417"/>
        <v>4.13</v>
      </c>
      <c r="Z882" s="47">
        <f t="shared" si="407"/>
        <v>-31.607662373614204</v>
      </c>
      <c r="AA882" s="47">
        <f t="shared" si="408"/>
        <v>-47.450015880011726</v>
      </c>
      <c r="AB882" s="47">
        <f t="shared" si="418"/>
        <v>57.013580204524537</v>
      </c>
      <c r="AC882" s="51"/>
      <c r="AD882" s="12">
        <f t="shared" si="405"/>
        <v>-4.1247611706785099</v>
      </c>
      <c r="AE882" s="44">
        <f t="shared" si="419"/>
        <v>-236.33140657931924</v>
      </c>
      <c r="AF882" s="43">
        <f t="shared" si="426"/>
        <v>5.6910654906418952</v>
      </c>
      <c r="AG882" s="45">
        <f t="shared" si="423"/>
        <v>43421</v>
      </c>
      <c r="AH882" s="42">
        <f t="shared" si="424"/>
        <v>331</v>
      </c>
      <c r="AI882" s="45">
        <f t="shared" si="425"/>
        <v>43421</v>
      </c>
      <c r="AJ882" s="30">
        <f t="shared" si="409"/>
        <v>-31.607662373614204</v>
      </c>
      <c r="AK882" s="30">
        <f t="shared" si="410"/>
        <v>-47.450015880011726</v>
      </c>
      <c r="AL882" s="42"/>
      <c r="AM882" s="42"/>
    </row>
    <row r="883" spans="15:39" x14ac:dyDescent="0.25">
      <c r="O883" s="44">
        <f t="shared" si="420"/>
        <v>43.617644162318854</v>
      </c>
      <c r="P883" s="12">
        <f t="shared" si="421"/>
        <v>-7.0497339146553264</v>
      </c>
      <c r="Q883" s="44">
        <f t="shared" si="411"/>
        <v>-403.91999999999024</v>
      </c>
      <c r="R883" s="47">
        <f t="shared" si="412"/>
        <v>31.41818273447273</v>
      </c>
      <c r="S883" s="47">
        <f t="shared" si="413"/>
        <v>-47.648018063391078</v>
      </c>
      <c r="T883" s="47">
        <f t="shared" si="414"/>
        <v>57.073950552821934</v>
      </c>
      <c r="U883" s="12">
        <f t="shared" si="422"/>
        <v>0.9878548414651438</v>
      </c>
      <c r="V883" s="51">
        <f t="shared" si="415"/>
        <v>0.9878548414651438</v>
      </c>
      <c r="W883" s="47">
        <f t="shared" si="406"/>
        <v>4.1294474950549365</v>
      </c>
      <c r="X883" s="51">
        <f t="shared" si="416"/>
        <v>4.1294474950549365</v>
      </c>
      <c r="Y883" s="51">
        <f t="shared" si="417"/>
        <v>4.13</v>
      </c>
      <c r="Z883" s="47">
        <f t="shared" si="407"/>
        <v>-31.418182734472737</v>
      </c>
      <c r="AA883" s="47">
        <f t="shared" si="408"/>
        <v>-47.648018063391078</v>
      </c>
      <c r="AB883" s="47">
        <f t="shared" si="418"/>
        <v>57.073950552821934</v>
      </c>
      <c r="AC883" s="51"/>
      <c r="AD883" s="12">
        <f t="shared" si="405"/>
        <v>-4.1294474950549365</v>
      </c>
      <c r="AE883" s="44">
        <f t="shared" si="419"/>
        <v>-236.59991318751776</v>
      </c>
      <c r="AF883" s="43">
        <f t="shared" si="426"/>
        <v>5.6957518150183217</v>
      </c>
      <c r="AG883" s="45">
        <f t="shared" si="423"/>
        <v>43421</v>
      </c>
      <c r="AH883" s="42">
        <f t="shared" si="424"/>
        <v>331</v>
      </c>
      <c r="AI883" s="45">
        <f t="shared" si="425"/>
        <v>43421</v>
      </c>
      <c r="AJ883" s="30">
        <f t="shared" si="409"/>
        <v>-31.418182734472737</v>
      </c>
      <c r="AK883" s="30">
        <f t="shared" si="410"/>
        <v>-47.648018063391078</v>
      </c>
      <c r="AL883" s="42"/>
      <c r="AM883" s="42"/>
    </row>
    <row r="884" spans="15:39" x14ac:dyDescent="0.25">
      <c r="O884" s="44">
        <f t="shared" si="420"/>
        <v>43.617644162318854</v>
      </c>
      <c r="P884" s="12">
        <f t="shared" si="421"/>
        <v>-7.0560170999625056</v>
      </c>
      <c r="Q884" s="44">
        <f t="shared" si="411"/>
        <v>-404.27999999999025</v>
      </c>
      <c r="R884" s="47">
        <f t="shared" si="412"/>
        <v>31.227462759273443</v>
      </c>
      <c r="S884" s="47">
        <f t="shared" si="413"/>
        <v>-47.844825810525577</v>
      </c>
      <c r="T884" s="47">
        <f t="shared" si="414"/>
        <v>57.133893506581053</v>
      </c>
      <c r="U884" s="12">
        <f t="shared" si="422"/>
        <v>0.9925379129226759</v>
      </c>
      <c r="V884" s="51">
        <f t="shared" si="415"/>
        <v>0.9925379129226759</v>
      </c>
      <c r="W884" s="47">
        <f t="shared" si="406"/>
        <v>4.1341305665124688</v>
      </c>
      <c r="X884" s="51">
        <f t="shared" si="416"/>
        <v>4.1341305665124688</v>
      </c>
      <c r="Y884" s="51">
        <f t="shared" si="417"/>
        <v>4.1399999999999997</v>
      </c>
      <c r="Z884" s="47">
        <f t="shared" si="407"/>
        <v>-31.22746275927344</v>
      </c>
      <c r="AA884" s="47">
        <f t="shared" si="408"/>
        <v>-47.844825810525585</v>
      </c>
      <c r="AB884" s="47">
        <f t="shared" si="418"/>
        <v>57.133893506581053</v>
      </c>
      <c r="AC884" s="51"/>
      <c r="AD884" s="12">
        <f t="shared" si="405"/>
        <v>-4.1341305665124688</v>
      </c>
      <c r="AE884" s="44">
        <f t="shared" si="419"/>
        <v>-236.86823341719253</v>
      </c>
      <c r="AF884" s="43">
        <f t="shared" si="426"/>
        <v>5.7004348864758541</v>
      </c>
      <c r="AG884" s="45">
        <f t="shared" si="423"/>
        <v>43422</v>
      </c>
      <c r="AH884" s="42">
        <f t="shared" si="424"/>
        <v>332</v>
      </c>
      <c r="AI884" s="45">
        <f t="shared" si="425"/>
        <v>43422</v>
      </c>
      <c r="AJ884" s="30">
        <f t="shared" si="409"/>
        <v>-31.22746275927344</v>
      </c>
      <c r="AK884" s="30">
        <f t="shared" si="410"/>
        <v>-47.844825810525585</v>
      </c>
      <c r="AL884" s="42"/>
      <c r="AM884" s="42"/>
    </row>
    <row r="885" spans="15:39" x14ac:dyDescent="0.25">
      <c r="O885" s="44">
        <f t="shared" si="420"/>
        <v>43.617644162318854</v>
      </c>
      <c r="P885" s="12">
        <f t="shared" si="421"/>
        <v>-7.0623002852696848</v>
      </c>
      <c r="Q885" s="44">
        <f t="shared" si="411"/>
        <v>-404.63999999999027</v>
      </c>
      <c r="R885" s="47">
        <f t="shared" si="412"/>
        <v>31.035509977314401</v>
      </c>
      <c r="S885" s="47">
        <f t="shared" si="413"/>
        <v>-48.040431351782345</v>
      </c>
      <c r="T885" s="47">
        <f t="shared" si="414"/>
        <v>57.193408046883285</v>
      </c>
      <c r="U885" s="12">
        <f t="shared" si="422"/>
        <v>0.9972177647549616</v>
      </c>
      <c r="V885" s="51">
        <f t="shared" si="415"/>
        <v>0.9972177647549616</v>
      </c>
      <c r="W885" s="47">
        <f t="shared" si="406"/>
        <v>4.1388104183447547</v>
      </c>
      <c r="X885" s="51">
        <f t="shared" si="416"/>
        <v>4.1388104183447547</v>
      </c>
      <c r="Y885" s="51">
        <f t="shared" si="417"/>
        <v>4.1399999999999997</v>
      </c>
      <c r="Z885" s="47">
        <f t="shared" si="407"/>
        <v>-31.035509977314398</v>
      </c>
      <c r="AA885" s="47">
        <f t="shared" si="408"/>
        <v>-48.040431351782345</v>
      </c>
      <c r="AB885" s="47">
        <f t="shared" si="418"/>
        <v>57.193408046883285</v>
      </c>
      <c r="AC885" s="51"/>
      <c r="AD885" s="12">
        <f t="shared" si="405"/>
        <v>-4.1388104183447547</v>
      </c>
      <c r="AE885" s="44">
        <f t="shared" si="419"/>
        <v>-237.13636917592908</v>
      </c>
      <c r="AF885" s="43">
        <f t="shared" si="426"/>
        <v>5.70511473830814</v>
      </c>
      <c r="AG885" s="45">
        <f t="shared" si="423"/>
        <v>43422</v>
      </c>
      <c r="AH885" s="42">
        <f t="shared" si="424"/>
        <v>332</v>
      </c>
      <c r="AI885" s="45">
        <f t="shared" si="425"/>
        <v>43422</v>
      </c>
      <c r="AJ885" s="30">
        <f t="shared" si="409"/>
        <v>-31.035509977314398</v>
      </c>
      <c r="AK885" s="30">
        <f t="shared" si="410"/>
        <v>-48.040431351782345</v>
      </c>
      <c r="AL885" s="42"/>
      <c r="AM885" s="42"/>
    </row>
    <row r="886" spans="15:39" x14ac:dyDescent="0.25">
      <c r="O886" s="44">
        <f t="shared" si="420"/>
        <v>43.617644162318854</v>
      </c>
      <c r="P886" s="12">
        <f t="shared" si="421"/>
        <v>-7.068583470576864</v>
      </c>
      <c r="Q886" s="44">
        <f t="shared" si="411"/>
        <v>-404.99999999999017</v>
      </c>
      <c r="R886" s="47">
        <f t="shared" si="412"/>
        <v>30.842331966562757</v>
      </c>
      <c r="S886" s="47">
        <f t="shared" si="413"/>
        <v>-48.234826964989566</v>
      </c>
      <c r="T886" s="47">
        <f t="shared" si="414"/>
        <v>57.252493163862681</v>
      </c>
      <c r="U886" s="12">
        <f t="shared" si="422"/>
        <v>1.0018944300508232</v>
      </c>
      <c r="V886" s="51">
        <f t="shared" si="415"/>
        <v>1.0018944300508232</v>
      </c>
      <c r="W886" s="47">
        <f t="shared" si="406"/>
        <v>4.1434870836406166</v>
      </c>
      <c r="X886" s="51">
        <f t="shared" si="416"/>
        <v>4.1434870836406166</v>
      </c>
      <c r="Y886" s="51">
        <f t="shared" si="417"/>
        <v>4.1499999999999995</v>
      </c>
      <c r="Z886" s="47">
        <f t="shared" si="407"/>
        <v>-30.84233196656275</v>
      </c>
      <c r="AA886" s="47">
        <f t="shared" si="408"/>
        <v>-48.234826964989566</v>
      </c>
      <c r="AB886" s="47">
        <f t="shared" si="418"/>
        <v>57.252493163862681</v>
      </c>
      <c r="AC886" s="51"/>
      <c r="AD886" s="12">
        <f t="shared" si="405"/>
        <v>-4.1434870836406166</v>
      </c>
      <c r="AE886" s="44">
        <f t="shared" si="419"/>
        <v>-237.40432235957726</v>
      </c>
      <c r="AF886" s="43">
        <f t="shared" si="426"/>
        <v>5.7097914036040018</v>
      </c>
      <c r="AG886" s="45">
        <f t="shared" si="423"/>
        <v>43422</v>
      </c>
      <c r="AH886" s="42">
        <f t="shared" si="424"/>
        <v>332</v>
      </c>
      <c r="AI886" s="45">
        <f t="shared" si="425"/>
        <v>43422</v>
      </c>
      <c r="AJ886" s="30">
        <f t="shared" si="409"/>
        <v>-30.84233196656275</v>
      </c>
      <c r="AK886" s="30">
        <f t="shared" si="410"/>
        <v>-48.234826964989566</v>
      </c>
      <c r="AL886" s="42"/>
      <c r="AM886" s="42"/>
    </row>
    <row r="887" spans="15:39" x14ac:dyDescent="0.25">
      <c r="O887" s="44">
        <f t="shared" si="420"/>
        <v>43.617644162318854</v>
      </c>
      <c r="P887" s="12">
        <f t="shared" si="421"/>
        <v>-7.0748666558840432</v>
      </c>
      <c r="Q887" s="44">
        <f t="shared" si="411"/>
        <v>-405.35999999999018</v>
      </c>
      <c r="R887" s="47">
        <f t="shared" si="412"/>
        <v>30.647936353355604</v>
      </c>
      <c r="S887" s="47">
        <f t="shared" si="413"/>
        <v>-48.428004975741274</v>
      </c>
      <c r="T887" s="47">
        <f t="shared" si="414"/>
        <v>57.311147856675817</v>
      </c>
      <c r="U887" s="12">
        <f t="shared" si="422"/>
        <v>1.0065679416966671</v>
      </c>
      <c r="V887" s="51">
        <f t="shared" si="415"/>
        <v>1.0065679416966671</v>
      </c>
      <c r="W887" s="47">
        <f t="shared" si="406"/>
        <v>4.14816059528646</v>
      </c>
      <c r="X887" s="51">
        <f t="shared" si="416"/>
        <v>4.14816059528646</v>
      </c>
      <c r="Y887" s="51">
        <f t="shared" si="417"/>
        <v>4.1499999999999995</v>
      </c>
      <c r="Z887" s="47">
        <f t="shared" si="407"/>
        <v>-30.647936353355597</v>
      </c>
      <c r="AA887" s="47">
        <f t="shared" si="408"/>
        <v>-48.428004975741274</v>
      </c>
      <c r="AB887" s="47">
        <f t="shared" si="418"/>
        <v>57.311147856675817</v>
      </c>
      <c r="AC887" s="51"/>
      <c r="AD887" s="12">
        <f t="shared" si="405"/>
        <v>-4.14816059528646</v>
      </c>
      <c r="AE887" s="44">
        <f t="shared" si="419"/>
        <v>-237.67209485238934</v>
      </c>
      <c r="AF887" s="43">
        <f t="shared" si="426"/>
        <v>5.7144649152498452</v>
      </c>
      <c r="AG887" s="45">
        <f t="shared" si="423"/>
        <v>43422</v>
      </c>
      <c r="AH887" s="42">
        <f t="shared" si="424"/>
        <v>332</v>
      </c>
      <c r="AI887" s="45">
        <f t="shared" si="425"/>
        <v>43422</v>
      </c>
      <c r="AJ887" s="30">
        <f t="shared" si="409"/>
        <v>-30.647936353355597</v>
      </c>
      <c r="AK887" s="30">
        <f t="shared" si="410"/>
        <v>-48.428004975741274</v>
      </c>
      <c r="AL887" s="42"/>
      <c r="AM887" s="42"/>
    </row>
    <row r="888" spans="15:39" x14ac:dyDescent="0.25">
      <c r="O888" s="44">
        <f t="shared" si="420"/>
        <v>43.617644162318854</v>
      </c>
      <c r="P888" s="12">
        <f t="shared" si="421"/>
        <v>-7.0811498411912224</v>
      </c>
      <c r="Q888" s="44">
        <f t="shared" si="411"/>
        <v>-405.71999999999019</v>
      </c>
      <c r="R888" s="47">
        <f t="shared" si="412"/>
        <v>30.4523308120989</v>
      </c>
      <c r="S888" s="47">
        <f t="shared" si="413"/>
        <v>-48.619957757700377</v>
      </c>
      <c r="T888" s="47">
        <f t="shared" si="414"/>
        <v>57.369371133472235</v>
      </c>
      <c r="U888" s="12">
        <f t="shared" si="422"/>
        <v>1.0112383323788758</v>
      </c>
      <c r="V888" s="51">
        <f t="shared" si="415"/>
        <v>1.0112383323788758</v>
      </c>
      <c r="W888" s="47">
        <f t="shared" si="406"/>
        <v>4.1528309859686692</v>
      </c>
      <c r="X888" s="51">
        <f t="shared" si="416"/>
        <v>4.1528309859686692</v>
      </c>
      <c r="Y888" s="51">
        <f t="shared" si="417"/>
        <v>4.16</v>
      </c>
      <c r="Z888" s="47">
        <f t="shared" si="407"/>
        <v>-30.452330812098904</v>
      </c>
      <c r="AA888" s="47">
        <f t="shared" si="408"/>
        <v>-48.619957757700377</v>
      </c>
      <c r="AB888" s="47">
        <f t="shared" si="418"/>
        <v>57.369371133472235</v>
      </c>
      <c r="AC888" s="51"/>
      <c r="AD888" s="12">
        <f t="shared" si="405"/>
        <v>-4.1528309859686692</v>
      </c>
      <c r="AE888" s="44">
        <f t="shared" si="419"/>
        <v>-237.93968852715713</v>
      </c>
      <c r="AF888" s="43">
        <f t="shared" si="426"/>
        <v>5.7191353059320544</v>
      </c>
      <c r="AG888" s="45">
        <f t="shared" si="423"/>
        <v>43423</v>
      </c>
      <c r="AH888" s="42">
        <f t="shared" si="424"/>
        <v>333</v>
      </c>
      <c r="AI888" s="45">
        <f t="shared" si="425"/>
        <v>43423</v>
      </c>
      <c r="AJ888" s="30">
        <f t="shared" si="409"/>
        <v>-30.452330812098904</v>
      </c>
      <c r="AK888" s="30">
        <f t="shared" si="410"/>
        <v>-48.619957757700377</v>
      </c>
      <c r="AL888" s="42"/>
      <c r="AM888" s="42"/>
    </row>
    <row r="889" spans="15:39" x14ac:dyDescent="0.25">
      <c r="O889" s="44">
        <f t="shared" si="420"/>
        <v>43.617644162318854</v>
      </c>
      <c r="P889" s="12">
        <f t="shared" si="421"/>
        <v>-7.0874330264984016</v>
      </c>
      <c r="Q889" s="44">
        <f t="shared" si="411"/>
        <v>-406.07999999999021</v>
      </c>
      <c r="R889" s="47">
        <f t="shared" si="412"/>
        <v>30.255523064964471</v>
      </c>
      <c r="S889" s="47">
        <f t="shared" si="413"/>
        <v>-48.810677732899734</v>
      </c>
      <c r="T889" s="47">
        <f t="shared" si="414"/>
        <v>57.42716201136524</v>
      </c>
      <c r="U889" s="12">
        <f t="shared" si="422"/>
        <v>1.0159056345861801</v>
      </c>
      <c r="V889" s="51">
        <f t="shared" si="415"/>
        <v>1.0159056345861801</v>
      </c>
      <c r="W889" s="47">
        <f t="shared" si="406"/>
        <v>4.1574982881759732</v>
      </c>
      <c r="X889" s="51">
        <f t="shared" si="416"/>
        <v>4.1574982881759732</v>
      </c>
      <c r="Y889" s="51">
        <f t="shared" si="417"/>
        <v>4.16</v>
      </c>
      <c r="Z889" s="47">
        <f t="shared" si="407"/>
        <v>-30.255523064964468</v>
      </c>
      <c r="AA889" s="47">
        <f t="shared" si="408"/>
        <v>-48.810677732899741</v>
      </c>
      <c r="AB889" s="47">
        <f t="shared" si="418"/>
        <v>57.427162011365247</v>
      </c>
      <c r="AC889" s="51"/>
      <c r="AD889" s="12">
        <f t="shared" si="405"/>
        <v>-4.1574982881759732</v>
      </c>
      <c r="AE889" s="44">
        <f t="shared" si="419"/>
        <v>-238.20710524534775</v>
      </c>
      <c r="AF889" s="43">
        <f t="shared" si="426"/>
        <v>5.7238026081393585</v>
      </c>
      <c r="AG889" s="45">
        <f t="shared" si="423"/>
        <v>43423</v>
      </c>
      <c r="AH889" s="42">
        <f t="shared" si="424"/>
        <v>333</v>
      </c>
      <c r="AI889" s="45">
        <f t="shared" si="425"/>
        <v>43423</v>
      </c>
      <c r="AJ889" s="30">
        <f t="shared" si="409"/>
        <v>-30.255523064964468</v>
      </c>
      <c r="AK889" s="30">
        <f t="shared" si="410"/>
        <v>-48.810677732899741</v>
      </c>
      <c r="AL889" s="42"/>
      <c r="AM889" s="42"/>
    </row>
    <row r="890" spans="15:39" x14ac:dyDescent="0.25">
      <c r="O890" s="44">
        <f t="shared" si="420"/>
        <v>43.617644162318854</v>
      </c>
      <c r="P890" s="12">
        <f t="shared" si="421"/>
        <v>-7.0937162118055808</v>
      </c>
      <c r="Q890" s="44">
        <f t="shared" si="411"/>
        <v>-406.43999999999011</v>
      </c>
      <c r="R890" s="47">
        <f t="shared" si="412"/>
        <v>30.057520881585191</v>
      </c>
      <c r="S890" s="47">
        <f t="shared" si="413"/>
        <v>-49.000157372041286</v>
      </c>
      <c r="T890" s="47">
        <f t="shared" si="414"/>
        <v>57.484519516403211</v>
      </c>
      <c r="U890" s="12">
        <f t="shared" si="422"/>
        <v>1.0205698806120058</v>
      </c>
      <c r="V890" s="51">
        <f t="shared" si="415"/>
        <v>1.0205698806120058</v>
      </c>
      <c r="W890" s="47">
        <f t="shared" si="406"/>
        <v>4.1621625342017987</v>
      </c>
      <c r="X890" s="51">
        <f t="shared" si="416"/>
        <v>4.1621625342017987</v>
      </c>
      <c r="Y890" s="51">
        <f t="shared" si="417"/>
        <v>4.17</v>
      </c>
      <c r="Z890" s="47">
        <f t="shared" si="407"/>
        <v>-30.057520881585187</v>
      </c>
      <c r="AA890" s="47">
        <f t="shared" si="408"/>
        <v>-49.000157372041286</v>
      </c>
      <c r="AB890" s="47">
        <f t="shared" si="418"/>
        <v>57.484519516403211</v>
      </c>
      <c r="AC890" s="51"/>
      <c r="AD890" s="12">
        <f t="shared" si="405"/>
        <v>-4.1621625342017987</v>
      </c>
      <c r="AE890" s="44">
        <f t="shared" si="419"/>
        <v>-238.4743468572382</v>
      </c>
      <c r="AF890" s="43">
        <f t="shared" si="426"/>
        <v>5.728466854165184</v>
      </c>
      <c r="AG890" s="45">
        <f t="shared" si="423"/>
        <v>43423</v>
      </c>
      <c r="AH890" s="42">
        <f t="shared" si="424"/>
        <v>333</v>
      </c>
      <c r="AI890" s="45">
        <f t="shared" si="425"/>
        <v>43423</v>
      </c>
      <c r="AJ890" s="30">
        <f t="shared" si="409"/>
        <v>-30.057520881585187</v>
      </c>
      <c r="AK890" s="30">
        <f t="shared" si="410"/>
        <v>-49.000157372041286</v>
      </c>
      <c r="AL890" s="42"/>
      <c r="AM890" s="42"/>
    </row>
    <row r="891" spans="15:39" x14ac:dyDescent="0.25">
      <c r="O891" s="44">
        <f t="shared" si="420"/>
        <v>43.617644162318854</v>
      </c>
      <c r="P891" s="12">
        <f t="shared" si="421"/>
        <v>-7.09999939711276</v>
      </c>
      <c r="Q891" s="44">
        <f t="shared" si="411"/>
        <v>-406.79999999999012</v>
      </c>
      <c r="R891" s="47">
        <f t="shared" si="412"/>
        <v>29.858332078748226</v>
      </c>
      <c r="S891" s="47">
        <f t="shared" si="413"/>
        <v>-49.188389194793302</v>
      </c>
      <c r="T891" s="47">
        <f t="shared" si="414"/>
        <v>57.541442683541256</v>
      </c>
      <c r="U891" s="12">
        <f t="shared" si="422"/>
        <v>1.0252311025568066</v>
      </c>
      <c r="V891" s="51">
        <f t="shared" si="415"/>
        <v>1.0252311025568066</v>
      </c>
      <c r="W891" s="47">
        <f t="shared" si="406"/>
        <v>4.1668237561465995</v>
      </c>
      <c r="X891" s="51">
        <f t="shared" si="416"/>
        <v>4.1668237561465995</v>
      </c>
      <c r="Y891" s="51">
        <f t="shared" si="417"/>
        <v>4.17</v>
      </c>
      <c r="Z891" s="47">
        <f t="shared" si="407"/>
        <v>-29.858332078748226</v>
      </c>
      <c r="AA891" s="47">
        <f t="shared" si="408"/>
        <v>-49.188389194793295</v>
      </c>
      <c r="AB891" s="47">
        <f t="shared" si="418"/>
        <v>57.541442683541256</v>
      </c>
      <c r="AC891" s="51"/>
      <c r="AD891" s="12">
        <f t="shared" si="405"/>
        <v>-4.1668237561465995</v>
      </c>
      <c r="AE891" s="44">
        <f t="shared" si="419"/>
        <v>-238.74141520204907</v>
      </c>
      <c r="AF891" s="43">
        <f t="shared" si="426"/>
        <v>5.7331280761099848</v>
      </c>
      <c r="AG891" s="45">
        <f t="shared" si="423"/>
        <v>43424</v>
      </c>
      <c r="AH891" s="42">
        <f t="shared" si="424"/>
        <v>334</v>
      </c>
      <c r="AI891" s="45">
        <f t="shared" si="425"/>
        <v>43424</v>
      </c>
      <c r="AJ891" s="30">
        <f t="shared" si="409"/>
        <v>-29.858332078748226</v>
      </c>
      <c r="AK891" s="30">
        <f t="shared" si="410"/>
        <v>-49.188389194793295</v>
      </c>
      <c r="AL891" s="42"/>
      <c r="AM891" s="42"/>
    </row>
    <row r="892" spans="15:39" x14ac:dyDescent="0.25">
      <c r="O892" s="44">
        <f t="shared" si="420"/>
        <v>43.617644162318854</v>
      </c>
      <c r="P892" s="12">
        <f t="shared" si="421"/>
        <v>-7.1062825824199392</v>
      </c>
      <c r="Q892" s="44">
        <f t="shared" si="411"/>
        <v>-407.15999999999013</v>
      </c>
      <c r="R892" s="47">
        <f t="shared" si="412"/>
        <v>29.657964520086445</v>
      </c>
      <c r="S892" s="47">
        <f t="shared" si="413"/>
        <v>-49.375365770085743</v>
      </c>
      <c r="T892" s="47">
        <f t="shared" si="414"/>
        <v>57.597930556613413</v>
      </c>
      <c r="U892" s="12">
        <f t="shared" si="422"/>
        <v>1.0298893323303742</v>
      </c>
      <c r="V892" s="51">
        <f t="shared" si="415"/>
        <v>1.0298893323303742</v>
      </c>
      <c r="W892" s="47">
        <f t="shared" si="406"/>
        <v>4.1714819859201668</v>
      </c>
      <c r="X892" s="51">
        <f t="shared" si="416"/>
        <v>4.1714819859201668</v>
      </c>
      <c r="Y892" s="51">
        <f t="shared" si="417"/>
        <v>4.18</v>
      </c>
      <c r="Z892" s="47">
        <f t="shared" si="407"/>
        <v>-29.657964520086448</v>
      </c>
      <c r="AA892" s="47">
        <f t="shared" si="408"/>
        <v>-49.375365770085743</v>
      </c>
      <c r="AB892" s="47">
        <f t="shared" si="418"/>
        <v>57.597930556613413</v>
      </c>
      <c r="AC892" s="51"/>
      <c r="AD892" s="12">
        <f t="shared" si="405"/>
        <v>-4.1714819859201668</v>
      </c>
      <c r="AE892" s="44">
        <f t="shared" si="419"/>
        <v>-239.00831210807667</v>
      </c>
      <c r="AF892" s="43">
        <f t="shared" si="426"/>
        <v>5.7377863058835521</v>
      </c>
      <c r="AG892" s="45">
        <f t="shared" si="423"/>
        <v>43424</v>
      </c>
      <c r="AH892" s="42">
        <f t="shared" si="424"/>
        <v>334</v>
      </c>
      <c r="AI892" s="45">
        <f t="shared" si="425"/>
        <v>43424</v>
      </c>
      <c r="AJ892" s="30">
        <f t="shared" si="409"/>
        <v>-29.657964520086448</v>
      </c>
      <c r="AK892" s="30">
        <f t="shared" si="410"/>
        <v>-49.375365770085743</v>
      </c>
      <c r="AL892" s="42"/>
      <c r="AM892" s="42"/>
    </row>
    <row r="893" spans="15:39" x14ac:dyDescent="0.25">
      <c r="O893" s="44">
        <f t="shared" si="420"/>
        <v>43.617644162318854</v>
      </c>
      <c r="P893" s="12">
        <f t="shared" si="421"/>
        <v>-7.1125657677271183</v>
      </c>
      <c r="Q893" s="44">
        <f t="shared" si="411"/>
        <v>-407.51999999999003</v>
      </c>
      <c r="R893" s="47">
        <f t="shared" si="412"/>
        <v>29.456426115767986</v>
      </c>
      <c r="S893" s="47">
        <f t="shared" si="413"/>
        <v>-49.561079716403562</v>
      </c>
      <c r="T893" s="47">
        <f t="shared" si="414"/>
        <v>57.653982188305143</v>
      </c>
      <c r="U893" s="12">
        <f t="shared" si="422"/>
        <v>1.0345446016541271</v>
      </c>
      <c r="V893" s="51">
        <f t="shared" si="415"/>
        <v>1.0345446016541271</v>
      </c>
      <c r="W893" s="47">
        <f t="shared" si="406"/>
        <v>4.17613725524392</v>
      </c>
      <c r="X893" s="51">
        <f t="shared" si="416"/>
        <v>4.17613725524392</v>
      </c>
      <c r="Y893" s="51">
        <f t="shared" si="417"/>
        <v>4.18</v>
      </c>
      <c r="Z893" s="47">
        <f t="shared" si="407"/>
        <v>-29.456426115767986</v>
      </c>
      <c r="AA893" s="47">
        <f t="shared" si="408"/>
        <v>-49.561079716403562</v>
      </c>
      <c r="AB893" s="47">
        <f t="shared" si="418"/>
        <v>57.653982188305143</v>
      </c>
      <c r="AC893" s="51"/>
      <c r="AD893" s="12">
        <f t="shared" si="405"/>
        <v>-4.17613725524392</v>
      </c>
      <c r="AE893" s="44">
        <f t="shared" si="419"/>
        <v>-239.27503939282445</v>
      </c>
      <c r="AF893" s="43">
        <f t="shared" si="426"/>
        <v>5.7424415752073052</v>
      </c>
      <c r="AG893" s="45">
        <f t="shared" si="423"/>
        <v>43424</v>
      </c>
      <c r="AH893" s="42">
        <f t="shared" si="424"/>
        <v>334</v>
      </c>
      <c r="AI893" s="45">
        <f t="shared" si="425"/>
        <v>43424</v>
      </c>
      <c r="AJ893" s="30">
        <f t="shared" si="409"/>
        <v>-29.456426115767986</v>
      </c>
      <c r="AK893" s="30">
        <f t="shared" si="410"/>
        <v>-49.561079716403562</v>
      </c>
      <c r="AL893" s="42"/>
      <c r="AM893" s="42"/>
    </row>
    <row r="894" spans="15:39" x14ac:dyDescent="0.25">
      <c r="O894" s="44">
        <f t="shared" si="420"/>
        <v>43.617644162318854</v>
      </c>
      <c r="P894" s="12">
        <f t="shared" si="421"/>
        <v>-7.1188489530342975</v>
      </c>
      <c r="Q894" s="44">
        <f t="shared" si="411"/>
        <v>-407.87999999999005</v>
      </c>
      <c r="R894" s="47">
        <f t="shared" si="412"/>
        <v>29.253724822183948</v>
      </c>
      <c r="S894" s="47">
        <f t="shared" si="413"/>
        <v>-49.74552370207816</v>
      </c>
      <c r="T894" s="47">
        <f t="shared" si="414"/>
        <v>57.709596640126335</v>
      </c>
      <c r="U894" s="12">
        <f t="shared" si="422"/>
        <v>1.0391969420633838</v>
      </c>
      <c r="V894" s="51">
        <f t="shared" si="415"/>
        <v>1.0391969420633838</v>
      </c>
      <c r="W894" s="47">
        <f t="shared" si="406"/>
        <v>4.1807895956531773</v>
      </c>
      <c r="X894" s="51">
        <f t="shared" si="416"/>
        <v>4.1807895956531773</v>
      </c>
      <c r="Y894" s="51">
        <f t="shared" si="417"/>
        <v>4.1899999999999995</v>
      </c>
      <c r="Z894" s="47">
        <f t="shared" si="407"/>
        <v>-29.253724822183948</v>
      </c>
      <c r="AA894" s="47">
        <f t="shared" si="408"/>
        <v>-49.745523702078152</v>
      </c>
      <c r="AB894" s="47">
        <f t="shared" si="418"/>
        <v>57.709596640126335</v>
      </c>
      <c r="AC894" s="51"/>
      <c r="AD894" s="12">
        <f t="shared" si="405"/>
        <v>-4.1807895956531773</v>
      </c>
      <c r="AE894" s="44">
        <f t="shared" si="419"/>
        <v>-239.54159886313303</v>
      </c>
      <c r="AF894" s="43">
        <f t="shared" si="426"/>
        <v>5.7470939156165626</v>
      </c>
      <c r="AG894" s="45">
        <f t="shared" si="423"/>
        <v>43424</v>
      </c>
      <c r="AH894" s="42">
        <f t="shared" si="424"/>
        <v>334</v>
      </c>
      <c r="AI894" s="45">
        <f t="shared" si="425"/>
        <v>43424</v>
      </c>
      <c r="AJ894" s="30">
        <f t="shared" si="409"/>
        <v>-29.253724822183948</v>
      </c>
      <c r="AK894" s="30">
        <f t="shared" si="410"/>
        <v>-49.745523702078152</v>
      </c>
      <c r="AL894" s="42"/>
      <c r="AM894" s="42"/>
    </row>
    <row r="895" spans="15:39" x14ac:dyDescent="0.25">
      <c r="O895" s="44">
        <f t="shared" si="420"/>
        <v>43.617644162318854</v>
      </c>
      <c r="P895" s="12">
        <f t="shared" si="421"/>
        <v>-7.1251321383414767</v>
      </c>
      <c r="Q895" s="44">
        <f t="shared" si="411"/>
        <v>-408.23999999999006</v>
      </c>
      <c r="R895" s="47">
        <f t="shared" si="412"/>
        <v>29.049868641634337</v>
      </c>
      <c r="S895" s="47">
        <f t="shared" si="413"/>
        <v>-49.928690445576798</v>
      </c>
      <c r="T895" s="47">
        <f t="shared" si="414"/>
        <v>57.764772982384699</v>
      </c>
      <c r="U895" s="12">
        <f t="shared" si="422"/>
        <v>1.0438463849096131</v>
      </c>
      <c r="V895" s="51">
        <f t="shared" si="415"/>
        <v>1.0438463849096131</v>
      </c>
      <c r="W895" s="47">
        <f t="shared" si="406"/>
        <v>4.185439038499406</v>
      </c>
      <c r="X895" s="51">
        <f t="shared" si="416"/>
        <v>4.185439038499406</v>
      </c>
      <c r="Y895" s="51">
        <f t="shared" si="417"/>
        <v>4.1899999999999995</v>
      </c>
      <c r="Z895" s="47">
        <f t="shared" si="407"/>
        <v>-29.049868641634333</v>
      </c>
      <c r="AA895" s="47">
        <f t="shared" si="408"/>
        <v>-49.928690445576798</v>
      </c>
      <c r="AB895" s="47">
        <f t="shared" si="418"/>
        <v>57.764772982384699</v>
      </c>
      <c r="AC895" s="51"/>
      <c r="AD895" s="12">
        <f t="shared" si="405"/>
        <v>-4.185439038499406</v>
      </c>
      <c r="AE895" s="44">
        <f t="shared" si="419"/>
        <v>-239.80799231530924</v>
      </c>
      <c r="AF895" s="43">
        <f t="shared" si="426"/>
        <v>5.7517433584627913</v>
      </c>
      <c r="AG895" s="45">
        <f t="shared" si="423"/>
        <v>43425</v>
      </c>
      <c r="AH895" s="42">
        <f t="shared" si="424"/>
        <v>335</v>
      </c>
      <c r="AI895" s="45">
        <f t="shared" si="425"/>
        <v>43425</v>
      </c>
      <c r="AJ895" s="30">
        <f t="shared" si="409"/>
        <v>-29.049868641634333</v>
      </c>
      <c r="AK895" s="30">
        <f t="shared" si="410"/>
        <v>-49.928690445576798</v>
      </c>
      <c r="AL895" s="42"/>
      <c r="AM895" s="42"/>
    </row>
    <row r="896" spans="15:39" x14ac:dyDescent="0.25">
      <c r="O896" s="44">
        <f t="shared" si="420"/>
        <v>43.617644162318854</v>
      </c>
      <c r="P896" s="12">
        <f t="shared" si="421"/>
        <v>-7.1314153236486559</v>
      </c>
      <c r="Q896" s="44">
        <f t="shared" si="411"/>
        <v>-408.59999999998996</v>
      </c>
      <c r="R896" s="47">
        <f t="shared" si="412"/>
        <v>28.844865622012094</v>
      </c>
      <c r="S896" s="47">
        <f t="shared" si="413"/>
        <v>-50.11057271579007</v>
      </c>
      <c r="T896" s="47">
        <f t="shared" si="414"/>
        <v>57.819510294159528</v>
      </c>
      <c r="U896" s="12">
        <f t="shared" si="422"/>
        <v>1.0484929613626681</v>
      </c>
      <c r="V896" s="51">
        <f t="shared" si="415"/>
        <v>1.0484929613626681</v>
      </c>
      <c r="W896" s="47">
        <f t="shared" si="406"/>
        <v>4.1900856149524612</v>
      </c>
      <c r="X896" s="51">
        <f t="shared" si="416"/>
        <v>4.1900856149524612</v>
      </c>
      <c r="Y896" s="51">
        <f t="shared" si="417"/>
        <v>4.2</v>
      </c>
      <c r="Z896" s="47">
        <f t="shared" si="407"/>
        <v>-28.84486562201209</v>
      </c>
      <c r="AA896" s="47">
        <f t="shared" si="408"/>
        <v>-50.110572715790077</v>
      </c>
      <c r="AB896" s="47">
        <f t="shared" si="418"/>
        <v>57.819510294159528</v>
      </c>
      <c r="AC896" s="51"/>
      <c r="AD896" s="12">
        <f t="shared" ref="AD896:AD959" si="427">ATAN(S896/R896)-PI()</f>
        <v>-4.1900856149524612</v>
      </c>
      <c r="AE896" s="44">
        <f t="shared" si="419"/>
        <v>-240.07422153525417</v>
      </c>
      <c r="AF896" s="43">
        <f t="shared" si="426"/>
        <v>5.7563899349158465</v>
      </c>
      <c r="AG896" s="45">
        <f t="shared" si="423"/>
        <v>43425</v>
      </c>
      <c r="AH896" s="42">
        <f t="shared" si="424"/>
        <v>335</v>
      </c>
      <c r="AI896" s="45">
        <f t="shared" si="425"/>
        <v>43425</v>
      </c>
      <c r="AJ896" s="30">
        <f t="shared" si="409"/>
        <v>-28.84486562201209</v>
      </c>
      <c r="AK896" s="30">
        <f t="shared" si="410"/>
        <v>-50.110572715790077</v>
      </c>
      <c r="AL896" s="42"/>
      <c r="AM896" s="42"/>
    </row>
    <row r="897" spans="15:39" x14ac:dyDescent="0.25">
      <c r="O897" s="44">
        <f t="shared" si="420"/>
        <v>43.617644162318854</v>
      </c>
      <c r="P897" s="12">
        <f t="shared" si="421"/>
        <v>-7.1376985089558351</v>
      </c>
      <c r="Q897" s="44">
        <f t="shared" si="411"/>
        <v>-408.95999999998998</v>
      </c>
      <c r="R897" s="47">
        <f t="shared" si="412"/>
        <v>28.638723856485413</v>
      </c>
      <c r="S897" s="47">
        <f t="shared" si="413"/>
        <v>-50.291163332317382</v>
      </c>
      <c r="T897" s="47">
        <f t="shared" si="414"/>
        <v>57.87380766327589</v>
      </c>
      <c r="U897" s="12">
        <f t="shared" si="422"/>
        <v>1.0531367024129994</v>
      </c>
      <c r="V897" s="51">
        <f t="shared" si="415"/>
        <v>1.0531367024129994</v>
      </c>
      <c r="W897" s="47">
        <f t="shared" ref="W897:W960" si="428">U897+$D$8-$I$10+PI()</f>
        <v>4.1947293560027923</v>
      </c>
      <c r="X897" s="51">
        <f t="shared" si="416"/>
        <v>4.1947293560027923</v>
      </c>
      <c r="Y897" s="51">
        <f t="shared" si="417"/>
        <v>4.2</v>
      </c>
      <c r="Z897" s="47">
        <f t="shared" ref="Z897:Z960" si="429">-T897*COS(V897)</f>
        <v>-28.63872385648542</v>
      </c>
      <c r="AA897" s="47">
        <f t="shared" ref="AA897:AA960" si="430">-T897*SIN(V897)</f>
        <v>-50.291163332317375</v>
      </c>
      <c r="AB897" s="47">
        <f t="shared" si="418"/>
        <v>57.873807663275883</v>
      </c>
      <c r="AC897" s="51"/>
      <c r="AD897" s="12">
        <f t="shared" si="427"/>
        <v>-4.1947293560027923</v>
      </c>
      <c r="AE897" s="44">
        <f t="shared" si="419"/>
        <v>-240.34028829858977</v>
      </c>
      <c r="AF897" s="43">
        <f t="shared" si="426"/>
        <v>5.7610336759661775</v>
      </c>
      <c r="AG897" s="45">
        <f t="shared" si="423"/>
        <v>43425</v>
      </c>
      <c r="AH897" s="42">
        <f t="shared" si="424"/>
        <v>335</v>
      </c>
      <c r="AI897" s="45">
        <f t="shared" si="425"/>
        <v>43425</v>
      </c>
      <c r="AJ897" s="30">
        <f t="shared" si="409"/>
        <v>-28.63872385648542</v>
      </c>
      <c r="AK897" s="30">
        <f t="shared" si="410"/>
        <v>-50.291163332317375</v>
      </c>
      <c r="AL897" s="42"/>
      <c r="AM897" s="42"/>
    </row>
    <row r="898" spans="15:39" x14ac:dyDescent="0.25">
      <c r="O898" s="44">
        <f t="shared" si="420"/>
        <v>43.617644162318854</v>
      </c>
      <c r="P898" s="12">
        <f t="shared" si="421"/>
        <v>-7.1439816942630143</v>
      </c>
      <c r="Q898" s="44">
        <f t="shared" si="411"/>
        <v>-409.31999999998999</v>
      </c>
      <c r="R898" s="47">
        <f t="shared" si="412"/>
        <v>28.431451483178229</v>
      </c>
      <c r="S898" s="47">
        <f t="shared" si="413"/>
        <v>-50.470455165750415</v>
      </c>
      <c r="T898" s="47">
        <f t="shared" si="414"/>
        <v>57.927664186279259</v>
      </c>
      <c r="U898" s="12">
        <f t="shared" si="422"/>
        <v>1.0577776388738522</v>
      </c>
      <c r="V898" s="51">
        <f t="shared" si="415"/>
        <v>1.0577776388738522</v>
      </c>
      <c r="W898" s="47">
        <f t="shared" si="428"/>
        <v>4.1993702924636453</v>
      </c>
      <c r="X898" s="51">
        <f t="shared" si="416"/>
        <v>4.1993702924636453</v>
      </c>
      <c r="Y898" s="51">
        <f t="shared" si="417"/>
        <v>4.2</v>
      </c>
      <c r="Z898" s="47">
        <f t="shared" si="429"/>
        <v>-28.431451483178233</v>
      </c>
      <c r="AA898" s="47">
        <f t="shared" si="430"/>
        <v>-50.470455165750415</v>
      </c>
      <c r="AB898" s="47">
        <f t="shared" si="418"/>
        <v>57.927664186279259</v>
      </c>
      <c r="AC898" s="51"/>
      <c r="AD898" s="12">
        <f t="shared" si="427"/>
        <v>-4.1993702924636453</v>
      </c>
      <c r="AE898" s="44">
        <f t="shared" si="419"/>
        <v>-240.60619437078506</v>
      </c>
      <c r="AF898" s="43">
        <f t="shared" si="426"/>
        <v>5.7656746124270306</v>
      </c>
      <c r="AG898" s="45">
        <f t="shared" si="423"/>
        <v>43425</v>
      </c>
      <c r="AH898" s="42">
        <f t="shared" si="424"/>
        <v>335</v>
      </c>
      <c r="AI898" s="45">
        <f t="shared" si="425"/>
        <v>43425</v>
      </c>
      <c r="AJ898" s="30">
        <f t="shared" si="409"/>
        <v>-28.431451483178233</v>
      </c>
      <c r="AK898" s="30">
        <f t="shared" si="410"/>
        <v>-50.470455165750415</v>
      </c>
      <c r="AL898" s="42"/>
      <c r="AM898" s="42"/>
    </row>
    <row r="899" spans="15:39" x14ac:dyDescent="0.25">
      <c r="O899" s="44">
        <f t="shared" si="420"/>
        <v>43.617644162318854</v>
      </c>
      <c r="P899" s="12">
        <f t="shared" si="421"/>
        <v>-7.1502648795701935</v>
      </c>
      <c r="Q899" s="44">
        <f t="shared" si="411"/>
        <v>-409.67999999998989</v>
      </c>
      <c r="R899" s="47">
        <f t="shared" si="412"/>
        <v>28.223056684848935</v>
      </c>
      <c r="S899" s="47">
        <f t="shared" si="413"/>
        <v>-50.648441137954585</v>
      </c>
      <c r="T899" s="47">
        <f t="shared" si="414"/>
        <v>57.981078968410429</v>
      </c>
      <c r="U899" s="12">
        <f t="shared" si="422"/>
        <v>1.0624158013834419</v>
      </c>
      <c r="V899" s="51">
        <f t="shared" si="415"/>
        <v>1.0624158013834419</v>
      </c>
      <c r="W899" s="47">
        <f t="shared" si="428"/>
        <v>4.2040084549732351</v>
      </c>
      <c r="X899" s="51">
        <f t="shared" si="416"/>
        <v>4.2040084549732351</v>
      </c>
      <c r="Y899" s="51">
        <f t="shared" si="417"/>
        <v>4.21</v>
      </c>
      <c r="Z899" s="47">
        <f t="shared" si="429"/>
        <v>-28.223056684848935</v>
      </c>
      <c r="AA899" s="47">
        <f t="shared" si="430"/>
        <v>-50.648441137954585</v>
      </c>
      <c r="AB899" s="47">
        <f t="shared" si="418"/>
        <v>57.981078968410429</v>
      </c>
      <c r="AC899" s="51"/>
      <c r="AD899" s="12">
        <f t="shared" si="427"/>
        <v>-4.2040084549732351</v>
      </c>
      <c r="AE899" s="44">
        <f t="shared" si="419"/>
        <v>-240.87194150728033</v>
      </c>
      <c r="AF899" s="43">
        <f t="shared" si="426"/>
        <v>5.7703127749366203</v>
      </c>
      <c r="AG899" s="45">
        <f t="shared" si="423"/>
        <v>43426</v>
      </c>
      <c r="AH899" s="42">
        <f t="shared" si="424"/>
        <v>336</v>
      </c>
      <c r="AI899" s="45">
        <f t="shared" si="425"/>
        <v>43426</v>
      </c>
      <c r="AJ899" s="30">
        <f t="shared" si="409"/>
        <v>-28.223056684848935</v>
      </c>
      <c r="AK899" s="30">
        <f t="shared" si="410"/>
        <v>-50.648441137954585</v>
      </c>
      <c r="AL899" s="42"/>
      <c r="AM899" s="42"/>
    </row>
    <row r="900" spans="15:39" x14ac:dyDescent="0.25">
      <c r="O900" s="44">
        <f t="shared" si="420"/>
        <v>43.617644162318854</v>
      </c>
      <c r="P900" s="12">
        <f t="shared" si="421"/>
        <v>-7.1565480648773727</v>
      </c>
      <c r="Q900" s="44">
        <f t="shared" si="411"/>
        <v>-410.0399999999899</v>
      </c>
      <c r="R900" s="47">
        <f t="shared" si="412"/>
        <v>28.013547688567336</v>
      </c>
      <c r="S900" s="47">
        <f t="shared" si="413"/>
        <v>-50.825114222348468</v>
      </c>
      <c r="T900" s="47">
        <f t="shared" si="414"/>
        <v>58.03405112358093</v>
      </c>
      <c r="U900" s="12">
        <f t="shared" si="422"/>
        <v>1.0670512204071145</v>
      </c>
      <c r="V900" s="51">
        <f t="shared" si="415"/>
        <v>1.0670512204071145</v>
      </c>
      <c r="W900" s="47">
        <f t="shared" si="428"/>
        <v>4.2086438739969072</v>
      </c>
      <c r="X900" s="51">
        <f t="shared" si="416"/>
        <v>4.2086438739969072</v>
      </c>
      <c r="Y900" s="51">
        <f t="shared" si="417"/>
        <v>4.21</v>
      </c>
      <c r="Z900" s="47">
        <f t="shared" si="429"/>
        <v>-28.013547688567332</v>
      </c>
      <c r="AA900" s="47">
        <f t="shared" si="430"/>
        <v>-50.825114222348468</v>
      </c>
      <c r="AB900" s="47">
        <f t="shared" si="418"/>
        <v>58.03405112358093</v>
      </c>
      <c r="AC900" s="51"/>
      <c r="AD900" s="12">
        <f t="shared" si="427"/>
        <v>-4.2086438739969072</v>
      </c>
      <c r="AE900" s="44">
        <f t="shared" si="419"/>
        <v>-241.13753145361142</v>
      </c>
      <c r="AF900" s="43">
        <f t="shared" si="426"/>
        <v>5.7749481939602925</v>
      </c>
      <c r="AG900" s="45">
        <f t="shared" si="423"/>
        <v>43426</v>
      </c>
      <c r="AH900" s="42">
        <f t="shared" si="424"/>
        <v>336</v>
      </c>
      <c r="AI900" s="45">
        <f t="shared" si="425"/>
        <v>43426</v>
      </c>
      <c r="AJ900" s="30">
        <f t="shared" si="409"/>
        <v>-28.013547688567332</v>
      </c>
      <c r="AK900" s="30">
        <f t="shared" si="410"/>
        <v>-50.825114222348468</v>
      </c>
      <c r="AL900" s="42"/>
      <c r="AM900" s="42"/>
    </row>
    <row r="901" spans="15:39" x14ac:dyDescent="0.25">
      <c r="O901" s="44">
        <f t="shared" si="420"/>
        <v>43.617644162318854</v>
      </c>
      <c r="P901" s="12">
        <f t="shared" si="421"/>
        <v>-7.1628312501845519</v>
      </c>
      <c r="Q901" s="44">
        <f t="shared" si="411"/>
        <v>-410.39999999998992</v>
      </c>
      <c r="R901" s="47">
        <f t="shared" si="412"/>
        <v>27.802932765389865</v>
      </c>
      <c r="S901" s="47">
        <f t="shared" si="413"/>
        <v>-51.000467444181204</v>
      </c>
      <c r="T901" s="47">
        <f t="shared" si="414"/>
        <v>58.086579774348706</v>
      </c>
      <c r="U901" s="12">
        <f t="shared" si="422"/>
        <v>1.0716839262394871</v>
      </c>
      <c r="V901" s="51">
        <f t="shared" si="415"/>
        <v>1.0716839262394871</v>
      </c>
      <c r="W901" s="47">
        <f t="shared" si="428"/>
        <v>4.2132765798292802</v>
      </c>
      <c r="X901" s="51">
        <f t="shared" si="416"/>
        <v>4.2132765798292802</v>
      </c>
      <c r="Y901" s="51">
        <f t="shared" si="417"/>
        <v>4.22</v>
      </c>
      <c r="Z901" s="47">
        <f t="shared" si="429"/>
        <v>-27.802932765389862</v>
      </c>
      <c r="AA901" s="47">
        <f t="shared" si="430"/>
        <v>-51.000467444181204</v>
      </c>
      <c r="AB901" s="47">
        <f t="shared" si="418"/>
        <v>58.086579774348706</v>
      </c>
      <c r="AC901" s="51"/>
      <c r="AD901" s="12">
        <f t="shared" si="427"/>
        <v>-4.2132765798292802</v>
      </c>
      <c r="AE901" s="44">
        <f t="shared" si="419"/>
        <v>-241.402965945532</v>
      </c>
      <c r="AF901" s="43">
        <f t="shared" si="426"/>
        <v>5.7795808997926654</v>
      </c>
      <c r="AG901" s="45">
        <f t="shared" si="423"/>
        <v>43426</v>
      </c>
      <c r="AH901" s="42">
        <f t="shared" si="424"/>
        <v>336</v>
      </c>
      <c r="AI901" s="45">
        <f t="shared" si="425"/>
        <v>43426</v>
      </c>
      <c r="AJ901" s="30">
        <f t="shared" si="409"/>
        <v>-27.802932765389862</v>
      </c>
      <c r="AK901" s="30">
        <f t="shared" si="410"/>
        <v>-51.000467444181204</v>
      </c>
      <c r="AL901" s="42"/>
      <c r="AM901" s="42"/>
    </row>
    <row r="902" spans="15:39" x14ac:dyDescent="0.25">
      <c r="O902" s="44">
        <f t="shared" si="420"/>
        <v>43.617644162318854</v>
      </c>
      <c r="P902" s="12">
        <f t="shared" si="421"/>
        <v>-7.1691144354917311</v>
      </c>
      <c r="Q902" s="44">
        <f t="shared" si="411"/>
        <v>-410.75999999998982</v>
      </c>
      <c r="R902" s="47">
        <f t="shared" si="412"/>
        <v>27.591220230033063</v>
      </c>
      <c r="S902" s="47">
        <f t="shared" si="413"/>
        <v>-51.174493880807844</v>
      </c>
      <c r="T902" s="47">
        <f t="shared" si="414"/>
        <v>58.138664051894288</v>
      </c>
      <c r="U902" s="12">
        <f t="shared" si="422"/>
        <v>1.0763139490065721</v>
      </c>
      <c r="V902" s="51">
        <f t="shared" si="415"/>
        <v>1.0763139490065721</v>
      </c>
      <c r="W902" s="47">
        <f t="shared" si="428"/>
        <v>4.217906602596365</v>
      </c>
      <c r="X902" s="51">
        <f t="shared" si="416"/>
        <v>4.217906602596365</v>
      </c>
      <c r="Y902" s="51">
        <f t="shared" si="417"/>
        <v>4.22</v>
      </c>
      <c r="Z902" s="47">
        <f t="shared" si="429"/>
        <v>-27.591220230033066</v>
      </c>
      <c r="AA902" s="47">
        <f t="shared" si="430"/>
        <v>-51.174493880807844</v>
      </c>
      <c r="AB902" s="47">
        <f t="shared" si="418"/>
        <v>58.138664051894288</v>
      </c>
      <c r="AC902" s="51"/>
      <c r="AD902" s="12">
        <f t="shared" si="427"/>
        <v>-4.217906602596365</v>
      </c>
      <c r="AE902" s="44">
        <f t="shared" si="419"/>
        <v>-241.66824670913547</v>
      </c>
      <c r="AF902" s="43">
        <f t="shared" si="426"/>
        <v>5.7842109225597502</v>
      </c>
      <c r="AG902" s="45">
        <f t="shared" si="423"/>
        <v>43427</v>
      </c>
      <c r="AH902" s="42">
        <f t="shared" si="424"/>
        <v>337</v>
      </c>
      <c r="AI902" s="45">
        <f t="shared" si="425"/>
        <v>43427</v>
      </c>
      <c r="AJ902" s="30">
        <f t="shared" si="409"/>
        <v>-27.591220230033066</v>
      </c>
      <c r="AK902" s="30">
        <f t="shared" si="410"/>
        <v>-51.174493880807844</v>
      </c>
      <c r="AL902" s="42"/>
      <c r="AM902" s="42"/>
    </row>
    <row r="903" spans="15:39" x14ac:dyDescent="0.25">
      <c r="O903" s="44">
        <f t="shared" si="420"/>
        <v>43.617644162318854</v>
      </c>
      <c r="P903" s="12">
        <f t="shared" si="421"/>
        <v>-7.1753976207989103</v>
      </c>
      <c r="Q903" s="44">
        <f t="shared" si="411"/>
        <v>-411.11999999998983</v>
      </c>
      <c r="R903" s="47">
        <f t="shared" si="412"/>
        <v>27.378418440545321</v>
      </c>
      <c r="S903" s="47">
        <f t="shared" si="413"/>
        <v>-51.34718666196266</v>
      </c>
      <c r="T903" s="47">
        <f t="shared" si="414"/>
        <v>58.190303095997258</v>
      </c>
      <c r="U903" s="12">
        <f t="shared" si="422"/>
        <v>1.0809413186678833</v>
      </c>
      <c r="V903" s="51">
        <f t="shared" si="415"/>
        <v>1.0809413186678833</v>
      </c>
      <c r="W903" s="47">
        <f t="shared" si="428"/>
        <v>4.2225339722576765</v>
      </c>
      <c r="X903" s="51">
        <f t="shared" si="416"/>
        <v>4.2225339722576765</v>
      </c>
      <c r="Y903" s="51">
        <f t="shared" si="417"/>
        <v>4.2299999999999995</v>
      </c>
      <c r="Z903" s="47">
        <f t="shared" si="429"/>
        <v>-27.378418440545325</v>
      </c>
      <c r="AA903" s="47">
        <f t="shared" si="430"/>
        <v>-51.34718666196266</v>
      </c>
      <c r="AB903" s="47">
        <f t="shared" si="418"/>
        <v>58.190303095997265</v>
      </c>
      <c r="AC903" s="51"/>
      <c r="AD903" s="12">
        <f t="shared" si="427"/>
        <v>-4.2225339722576765</v>
      </c>
      <c r="AE903" s="44">
        <f t="shared" si="419"/>
        <v>-241.9333754609755</v>
      </c>
      <c r="AF903" s="43">
        <f t="shared" si="426"/>
        <v>5.7888382922210617</v>
      </c>
      <c r="AG903" s="45">
        <f t="shared" si="423"/>
        <v>43427</v>
      </c>
      <c r="AH903" s="42">
        <f t="shared" si="424"/>
        <v>337</v>
      </c>
      <c r="AI903" s="45">
        <f t="shared" si="425"/>
        <v>43427</v>
      </c>
      <c r="AJ903" s="30">
        <f t="shared" si="409"/>
        <v>-27.378418440545325</v>
      </c>
      <c r="AK903" s="30">
        <f t="shared" si="410"/>
        <v>-51.34718666196266</v>
      </c>
      <c r="AL903" s="42"/>
      <c r="AM903" s="42"/>
    </row>
    <row r="904" spans="15:39" x14ac:dyDescent="0.25">
      <c r="O904" s="44">
        <f t="shared" si="420"/>
        <v>43.617644162318854</v>
      </c>
      <c r="P904" s="12">
        <f t="shared" si="421"/>
        <v>-7.1816808061060895</v>
      </c>
      <c r="Q904" s="44">
        <f t="shared" si="411"/>
        <v>-411.47999999998984</v>
      </c>
      <c r="R904" s="47">
        <f t="shared" si="412"/>
        <v>27.164535797976907</v>
      </c>
      <c r="S904" s="47">
        <f t="shared" si="413"/>
        <v>-51.518538970030349</v>
      </c>
      <c r="T904" s="47">
        <f t="shared" si="414"/>
        <v>58.241496055013087</v>
      </c>
      <c r="U904" s="12">
        <f t="shared" si="422"/>
        <v>1.085566065018525</v>
      </c>
      <c r="V904" s="51">
        <f t="shared" si="415"/>
        <v>1.085566065018525</v>
      </c>
      <c r="W904" s="47">
        <f t="shared" si="428"/>
        <v>4.2271587186083179</v>
      </c>
      <c r="X904" s="51">
        <f t="shared" si="416"/>
        <v>4.2271587186083179</v>
      </c>
      <c r="Y904" s="51">
        <f t="shared" si="417"/>
        <v>4.2299999999999995</v>
      </c>
      <c r="Z904" s="47">
        <f t="shared" si="429"/>
        <v>-27.164535797976914</v>
      </c>
      <c r="AA904" s="47">
        <f t="shared" si="430"/>
        <v>-51.518538970030349</v>
      </c>
      <c r="AB904" s="47">
        <f t="shared" si="418"/>
        <v>58.241496055013087</v>
      </c>
      <c r="AC904" s="51"/>
      <c r="AD904" s="12">
        <f t="shared" si="427"/>
        <v>-4.2271587186083179</v>
      </c>
      <c r="AE904" s="44">
        <f t="shared" si="419"/>
        <v>-242.19835390818577</v>
      </c>
      <c r="AF904" s="43">
        <f t="shared" si="426"/>
        <v>5.7934630385717032</v>
      </c>
      <c r="AG904" s="45">
        <f t="shared" si="423"/>
        <v>43427</v>
      </c>
      <c r="AH904" s="42">
        <f t="shared" si="424"/>
        <v>337</v>
      </c>
      <c r="AI904" s="45">
        <f t="shared" si="425"/>
        <v>43427</v>
      </c>
      <c r="AJ904" s="30">
        <f t="shared" si="409"/>
        <v>-27.164535797976914</v>
      </c>
      <c r="AK904" s="30">
        <f t="shared" si="410"/>
        <v>-51.518538970030349</v>
      </c>
      <c r="AL904" s="42"/>
      <c r="AM904" s="42"/>
    </row>
    <row r="905" spans="15:39" x14ac:dyDescent="0.25">
      <c r="O905" s="44">
        <f t="shared" si="420"/>
        <v>43.617644162318854</v>
      </c>
      <c r="P905" s="12">
        <f t="shared" si="421"/>
        <v>-7.1879639914132687</v>
      </c>
      <c r="Q905" s="44">
        <f t="shared" si="411"/>
        <v>-411.83999999998986</v>
      </c>
      <c r="R905" s="47">
        <f t="shared" si="412"/>
        <v>26.949580746048323</v>
      </c>
      <c r="S905" s="47">
        <f t="shared" si="413"/>
        <v>-51.688544040315179</v>
      </c>
      <c r="T905" s="47">
        <f t="shared" si="414"/>
        <v>58.292242085850326</v>
      </c>
      <c r="U905" s="12">
        <f t="shared" si="422"/>
        <v>1.0901882176912632</v>
      </c>
      <c r="V905" s="51">
        <f t="shared" si="415"/>
        <v>1.0901882176912632</v>
      </c>
      <c r="W905" s="47">
        <f t="shared" si="428"/>
        <v>4.2317808712810567</v>
      </c>
      <c r="X905" s="51">
        <f t="shared" si="416"/>
        <v>4.2317808712810567</v>
      </c>
      <c r="Y905" s="51">
        <f t="shared" si="417"/>
        <v>4.24</v>
      </c>
      <c r="Z905" s="47">
        <f t="shared" si="429"/>
        <v>-26.949580746048326</v>
      </c>
      <c r="AA905" s="47">
        <f t="shared" si="430"/>
        <v>-51.688544040315179</v>
      </c>
      <c r="AB905" s="47">
        <f t="shared" si="418"/>
        <v>58.292242085850333</v>
      </c>
      <c r="AC905" s="51"/>
      <c r="AD905" s="12">
        <f t="shared" si="427"/>
        <v>-4.2317808712810567</v>
      </c>
      <c r="AE905" s="44">
        <f t="shared" si="419"/>
        <v>-242.46318374859885</v>
      </c>
      <c r="AF905" s="43">
        <f t="shared" si="426"/>
        <v>5.798085191244442</v>
      </c>
      <c r="AG905" s="45">
        <f t="shared" si="423"/>
        <v>43427</v>
      </c>
      <c r="AH905" s="42">
        <f t="shared" si="424"/>
        <v>337</v>
      </c>
      <c r="AI905" s="45">
        <f t="shared" si="425"/>
        <v>43427</v>
      </c>
      <c r="AJ905" s="30">
        <f t="shared" si="409"/>
        <v>-26.949580746048326</v>
      </c>
      <c r="AK905" s="30">
        <f t="shared" si="410"/>
        <v>-51.688544040315179</v>
      </c>
      <c r="AL905" s="42"/>
      <c r="AM905" s="42"/>
    </row>
    <row r="906" spans="15:39" x14ac:dyDescent="0.25">
      <c r="O906" s="44">
        <f t="shared" si="420"/>
        <v>43.617644162318854</v>
      </c>
      <c r="P906" s="12">
        <f t="shared" si="421"/>
        <v>-7.1942471767204479</v>
      </c>
      <c r="Q906" s="44">
        <f t="shared" si="411"/>
        <v>-412.19999999998976</v>
      </c>
      <c r="R906" s="47">
        <f t="shared" si="412"/>
        <v>26.733561770816952</v>
      </c>
      <c r="S906" s="47">
        <f t="shared" si="413"/>
        <v>-51.857195161308077</v>
      </c>
      <c r="T906" s="47">
        <f t="shared" si="414"/>
        <v>58.342540353948245</v>
      </c>
      <c r="U906" s="12">
        <f t="shared" si="422"/>
        <v>1.0948078061585815</v>
      </c>
      <c r="V906" s="51">
        <f t="shared" si="415"/>
        <v>1.0948078061585815</v>
      </c>
      <c r="W906" s="47">
        <f t="shared" si="428"/>
        <v>4.2364004597483742</v>
      </c>
      <c r="X906" s="51">
        <f t="shared" si="416"/>
        <v>4.2364004597483742</v>
      </c>
      <c r="Y906" s="51">
        <f t="shared" si="417"/>
        <v>4.24</v>
      </c>
      <c r="Z906" s="47">
        <f t="shared" si="429"/>
        <v>-26.733561770816948</v>
      </c>
      <c r="AA906" s="47">
        <f t="shared" si="430"/>
        <v>-51.857195161308077</v>
      </c>
      <c r="AB906" s="47">
        <f t="shared" si="418"/>
        <v>58.342540353948245</v>
      </c>
      <c r="AC906" s="51"/>
      <c r="AD906" s="12">
        <f t="shared" si="427"/>
        <v>-4.2364004597483742</v>
      </c>
      <c r="AE906" s="44">
        <f t="shared" si="419"/>
        <v>-242.72786667086345</v>
      </c>
      <c r="AF906" s="43">
        <f t="shared" si="426"/>
        <v>5.8027047797117595</v>
      </c>
      <c r="AG906" s="45">
        <f t="shared" si="423"/>
        <v>43428</v>
      </c>
      <c r="AH906" s="42">
        <f t="shared" si="424"/>
        <v>338</v>
      </c>
      <c r="AI906" s="45">
        <f t="shared" si="425"/>
        <v>43428</v>
      </c>
      <c r="AJ906" s="30">
        <f t="shared" si="409"/>
        <v>-26.733561770816948</v>
      </c>
      <c r="AK906" s="30">
        <f t="shared" si="410"/>
        <v>-51.857195161308077</v>
      </c>
      <c r="AL906" s="42"/>
      <c r="AM906" s="42"/>
    </row>
    <row r="907" spans="15:39" x14ac:dyDescent="0.25">
      <c r="O907" s="44">
        <f t="shared" si="420"/>
        <v>43.617644162318854</v>
      </c>
      <c r="P907" s="12">
        <f t="shared" si="421"/>
        <v>-7.2005303620276271</v>
      </c>
      <c r="Q907" s="44">
        <f t="shared" si="411"/>
        <v>-412.55999999998977</v>
      </c>
      <c r="R907" s="47">
        <f t="shared" si="412"/>
        <v>26.516487400342065</v>
      </c>
      <c r="S907" s="47">
        <f t="shared" si="413"/>
        <v>-52.024485674951571</v>
      </c>
      <c r="T907" s="47">
        <f t="shared" si="414"/>
        <v>58.392390033254678</v>
      </c>
      <c r="U907" s="12">
        <f t="shared" si="422"/>
        <v>1.0994248597347187</v>
      </c>
      <c r="V907" s="51">
        <f t="shared" si="415"/>
        <v>1.0994248597347187</v>
      </c>
      <c r="W907" s="47">
        <f t="shared" si="428"/>
        <v>4.241017513324512</v>
      </c>
      <c r="X907" s="51">
        <f t="shared" si="416"/>
        <v>4.241017513324512</v>
      </c>
      <c r="Y907" s="51">
        <f t="shared" si="417"/>
        <v>4.25</v>
      </c>
      <c r="Z907" s="47">
        <f t="shared" si="429"/>
        <v>-26.516487400342065</v>
      </c>
      <c r="AA907" s="47">
        <f t="shared" si="430"/>
        <v>-52.024485674951563</v>
      </c>
      <c r="AB907" s="47">
        <f t="shared" si="418"/>
        <v>58.392390033254678</v>
      </c>
      <c r="AC907" s="51"/>
      <c r="AD907" s="12">
        <f t="shared" si="427"/>
        <v>-4.241017513324512</v>
      </c>
      <c r="AE907" s="44">
        <f t="shared" si="419"/>
        <v>-242.99240435456193</v>
      </c>
      <c r="AF907" s="43">
        <f t="shared" si="426"/>
        <v>5.8073218332878973</v>
      </c>
      <c r="AG907" s="45">
        <f t="shared" si="423"/>
        <v>43428</v>
      </c>
      <c r="AH907" s="42">
        <f t="shared" si="424"/>
        <v>338</v>
      </c>
      <c r="AI907" s="45">
        <f t="shared" si="425"/>
        <v>43428</v>
      </c>
      <c r="AJ907" s="30">
        <f t="shared" ref="AJ907:AJ970" si="431">Z907</f>
        <v>-26.516487400342065</v>
      </c>
      <c r="AK907" s="30">
        <f t="shared" ref="AK907:AK970" si="432">AA907</f>
        <v>-52.024485674951563</v>
      </c>
      <c r="AL907" s="42"/>
      <c r="AM907" s="42"/>
    </row>
    <row r="908" spans="15:39" x14ac:dyDescent="0.25">
      <c r="O908" s="44">
        <f t="shared" si="420"/>
        <v>43.617644162318854</v>
      </c>
      <c r="P908" s="12">
        <f t="shared" si="421"/>
        <v>-7.2068135473348063</v>
      </c>
      <c r="Q908" s="44">
        <f t="shared" ref="Q908:Q971" si="433">P908*180/PI()</f>
        <v>-412.91999999998978</v>
      </c>
      <c r="R908" s="47">
        <f t="shared" ref="R908:R971" si="434">O908*COS(P908)</f>
        <v>26.298366204348113</v>
      </c>
      <c r="S908" s="47">
        <f t="shared" ref="S908:S971" si="435">O908*SIN(P908)+$S$8</f>
        <v>-52.190408976902617</v>
      </c>
      <c r="T908" s="47">
        <f t="shared" ref="T908:T971" si="436">SQRT(R908^2+S908^2)</f>
        <v>58.441790306204311</v>
      </c>
      <c r="U908" s="12">
        <f t="shared" si="422"/>
        <v>1.1040394075776925</v>
      </c>
      <c r="V908" s="51">
        <f t="shared" ref="V908:V971" si="437">U908+$D$8-$I$10</f>
        <v>1.1040394075776925</v>
      </c>
      <c r="W908" s="47">
        <f t="shared" si="428"/>
        <v>4.2456320611674858</v>
      </c>
      <c r="X908" s="51">
        <f t="shared" ref="X908:X971" si="438">IF(AND(W908&gt;0,W908&lt;=2*PI()),W908,MOD(W908,2*PI()))</f>
        <v>4.2456320611674858</v>
      </c>
      <c r="Y908" s="51">
        <f t="shared" ref="Y908:Y971" si="439">ROUNDUP(X908,2)</f>
        <v>4.25</v>
      </c>
      <c r="Z908" s="47">
        <f t="shared" si="429"/>
        <v>-26.29836620434811</v>
      </c>
      <c r="AA908" s="47">
        <f t="shared" si="430"/>
        <v>-52.190408976902617</v>
      </c>
      <c r="AB908" s="47">
        <f t="shared" ref="AB908:AB971" si="440">SQRT(Z908^2+AA908^2)</f>
        <v>58.441790306204311</v>
      </c>
      <c r="AC908" s="51"/>
      <c r="AD908" s="12">
        <f t="shared" si="427"/>
        <v>-4.2456320611674858</v>
      </c>
      <c r="AE908" s="44">
        <f t="shared" ref="AE908:AE971" si="441">AD908*180/PI()</f>
        <v>-243.25679847032549</v>
      </c>
      <c r="AF908" s="43">
        <f t="shared" si="426"/>
        <v>5.8119363811308711</v>
      </c>
      <c r="AG908" s="45">
        <f t="shared" si="423"/>
        <v>43428</v>
      </c>
      <c r="AH908" s="42">
        <f t="shared" si="424"/>
        <v>338</v>
      </c>
      <c r="AI908" s="45">
        <f t="shared" si="425"/>
        <v>43428</v>
      </c>
      <c r="AJ908" s="30">
        <f t="shared" si="431"/>
        <v>-26.29836620434811</v>
      </c>
      <c r="AK908" s="30">
        <f t="shared" si="432"/>
        <v>-52.190408976902617</v>
      </c>
      <c r="AL908" s="42"/>
      <c r="AM908" s="42"/>
    </row>
    <row r="909" spans="15:39" x14ac:dyDescent="0.25">
      <c r="O909" s="44">
        <f t="shared" ref="O909:O972" si="442">O908</f>
        <v>43.617644162318854</v>
      </c>
      <c r="P909" s="12">
        <f t="shared" ref="P909:P972" si="443">P908-2*PI()/P$8</f>
        <v>-7.2130967326419855</v>
      </c>
      <c r="Q909" s="44">
        <f t="shared" si="433"/>
        <v>-413.27999999998968</v>
      </c>
      <c r="R909" s="47">
        <f t="shared" si="434"/>
        <v>26.079206793886428</v>
      </c>
      <c r="S909" s="47">
        <f t="shared" si="435"/>
        <v>-52.354958516793367</v>
      </c>
      <c r="T909" s="47">
        <f t="shared" si="436"/>
        <v>58.490740363697284</v>
      </c>
      <c r="U909" s="12">
        <f t="shared" ref="U909:U972" si="444">-ATAN(S909/R909)</f>
        <v>1.1086514786913033</v>
      </c>
      <c r="V909" s="51">
        <f t="shared" si="437"/>
        <v>1.1086514786913033</v>
      </c>
      <c r="W909" s="47">
        <f t="shared" si="428"/>
        <v>4.2502441322810967</v>
      </c>
      <c r="X909" s="51">
        <f t="shared" si="438"/>
        <v>4.2502441322810967</v>
      </c>
      <c r="Y909" s="51">
        <f t="shared" si="439"/>
        <v>4.26</v>
      </c>
      <c r="Z909" s="47">
        <f t="shared" si="429"/>
        <v>-26.079206793886428</v>
      </c>
      <c r="AA909" s="47">
        <f t="shared" si="430"/>
        <v>-52.354958516793374</v>
      </c>
      <c r="AB909" s="47">
        <f t="shared" si="440"/>
        <v>58.490740363697292</v>
      </c>
      <c r="AC909" s="51"/>
      <c r="AD909" s="12">
        <f t="shared" si="427"/>
        <v>-4.2502441322810967</v>
      </c>
      <c r="AE909" s="44">
        <f t="shared" si="441"/>
        <v>-243.52105067994961</v>
      </c>
      <c r="AF909" s="43">
        <f t="shared" si="426"/>
        <v>5.8165484522444819</v>
      </c>
      <c r="AG909" s="45">
        <f t="shared" ref="AG909:AG972" si="445">$AI$11+AH909-1</f>
        <v>43428</v>
      </c>
      <c r="AH909" s="42">
        <f t="shared" ref="AH909:AH972" si="446">INT(AF909/$AH$7)+1</f>
        <v>338</v>
      </c>
      <c r="AI909" s="45">
        <f t="shared" ref="AI909:AI972" si="447">$AI$11+AH909-1</f>
        <v>43428</v>
      </c>
      <c r="AJ909" s="30">
        <f t="shared" si="431"/>
        <v>-26.079206793886428</v>
      </c>
      <c r="AK909" s="30">
        <f t="shared" si="432"/>
        <v>-52.354958516793374</v>
      </c>
      <c r="AL909" s="42"/>
      <c r="AM909" s="42"/>
    </row>
    <row r="910" spans="15:39" x14ac:dyDescent="0.25">
      <c r="O910" s="44">
        <f t="shared" si="442"/>
        <v>43.617644162318854</v>
      </c>
      <c r="P910" s="12">
        <f t="shared" si="443"/>
        <v>-7.2193799179491647</v>
      </c>
      <c r="Q910" s="44">
        <f t="shared" si="433"/>
        <v>-413.6399999999897</v>
      </c>
      <c r="R910" s="47">
        <f t="shared" si="434"/>
        <v>25.859017820995273</v>
      </c>
      <c r="S910" s="47">
        <f t="shared" si="435"/>
        <v>-52.518127798489736</v>
      </c>
      <c r="T910" s="47">
        <f t="shared" si="436"/>
        <v>58.539239405078121</v>
      </c>
      <c r="U910" s="12">
        <f t="shared" si="444"/>
        <v>1.1132611019271261</v>
      </c>
      <c r="V910" s="51">
        <f t="shared" si="437"/>
        <v>1.1132611019271261</v>
      </c>
      <c r="W910" s="47">
        <f t="shared" si="428"/>
        <v>4.254853755516919</v>
      </c>
      <c r="X910" s="51">
        <f t="shared" si="438"/>
        <v>4.254853755516919</v>
      </c>
      <c r="Y910" s="51">
        <f t="shared" si="439"/>
        <v>4.26</v>
      </c>
      <c r="Z910" s="47">
        <f t="shared" si="429"/>
        <v>-25.859017820995273</v>
      </c>
      <c r="AA910" s="47">
        <f t="shared" si="430"/>
        <v>-52.518127798489729</v>
      </c>
      <c r="AB910" s="47">
        <f t="shared" si="440"/>
        <v>58.539239405078121</v>
      </c>
      <c r="AC910" s="51"/>
      <c r="AD910" s="12">
        <f t="shared" si="427"/>
        <v>-4.254853755516919</v>
      </c>
      <c r="AE910" s="44">
        <f t="shared" si="441"/>
        <v>-243.78516263650769</v>
      </c>
      <c r="AF910" s="43">
        <f t="shared" ref="AF910:AF973" si="448">$AD$12-AD910</f>
        <v>5.8211580754803043</v>
      </c>
      <c r="AG910" s="45">
        <f t="shared" si="445"/>
        <v>43429</v>
      </c>
      <c r="AH910" s="42">
        <f t="shared" si="446"/>
        <v>339</v>
      </c>
      <c r="AI910" s="45">
        <f t="shared" si="447"/>
        <v>43429</v>
      </c>
      <c r="AJ910" s="30">
        <f t="shared" si="431"/>
        <v>-25.859017820995273</v>
      </c>
      <c r="AK910" s="30">
        <f t="shared" si="432"/>
        <v>-52.518127798489729</v>
      </c>
      <c r="AL910" s="42"/>
      <c r="AM910" s="42"/>
    </row>
    <row r="911" spans="15:39" x14ac:dyDescent="0.25">
      <c r="O911" s="44">
        <f t="shared" si="442"/>
        <v>43.617644162318854</v>
      </c>
      <c r="P911" s="12">
        <f t="shared" si="443"/>
        <v>-7.2256631032563439</v>
      </c>
      <c r="Q911" s="44">
        <f t="shared" si="433"/>
        <v>-413.99999999998971</v>
      </c>
      <c r="R911" s="47">
        <f t="shared" si="434"/>
        <v>25.637807978358278</v>
      </c>
      <c r="S911" s="47">
        <f t="shared" si="435"/>
        <v>-52.679910380347884</v>
      </c>
      <c r="T911" s="47">
        <f t="shared" si="436"/>
        <v>58.587286638115067</v>
      </c>
      <c r="U911" s="12">
        <f t="shared" si="444"/>
        <v>1.1178683059864836</v>
      </c>
      <c r="V911" s="51">
        <f t="shared" si="437"/>
        <v>1.1178683059864836</v>
      </c>
      <c r="W911" s="47">
        <f t="shared" si="428"/>
        <v>4.2594609595762769</v>
      </c>
      <c r="X911" s="51">
        <f t="shared" si="438"/>
        <v>4.2594609595762769</v>
      </c>
      <c r="Y911" s="51">
        <f t="shared" si="439"/>
        <v>4.26</v>
      </c>
      <c r="Z911" s="47">
        <f t="shared" si="429"/>
        <v>-25.637807978358286</v>
      </c>
      <c r="AA911" s="47">
        <f t="shared" si="430"/>
        <v>-52.679910380347884</v>
      </c>
      <c r="AB911" s="47">
        <f t="shared" si="440"/>
        <v>58.587286638115067</v>
      </c>
      <c r="AC911" s="51"/>
      <c r="AD911" s="12">
        <f t="shared" si="427"/>
        <v>-4.2594609595762769</v>
      </c>
      <c r="AE911" s="44">
        <f t="shared" si="441"/>
        <v>-244.04913598446444</v>
      </c>
      <c r="AF911" s="43">
        <f t="shared" si="448"/>
        <v>5.8257652795396622</v>
      </c>
      <c r="AG911" s="45">
        <f t="shared" si="445"/>
        <v>43429</v>
      </c>
      <c r="AH911" s="42">
        <f t="shared" si="446"/>
        <v>339</v>
      </c>
      <c r="AI911" s="45">
        <f t="shared" si="447"/>
        <v>43429</v>
      </c>
      <c r="AJ911" s="30">
        <f t="shared" si="431"/>
        <v>-25.637807978358286</v>
      </c>
      <c r="AK911" s="30">
        <f t="shared" si="432"/>
        <v>-52.679910380347884</v>
      </c>
      <c r="AL911" s="42"/>
      <c r="AM911" s="42"/>
    </row>
    <row r="912" spans="15:39" x14ac:dyDescent="0.25">
      <c r="O912" s="44">
        <f t="shared" si="442"/>
        <v>43.617644162318854</v>
      </c>
      <c r="P912" s="12">
        <f t="shared" si="443"/>
        <v>-7.2319462885635231</v>
      </c>
      <c r="Q912" s="44">
        <f t="shared" si="433"/>
        <v>-414.35999999998961</v>
      </c>
      <c r="R912" s="47">
        <f t="shared" si="434"/>
        <v>25.415585998961255</v>
      </c>
      <c r="S912" s="47">
        <f t="shared" si="435"/>
        <v>-52.840299875468482</v>
      </c>
      <c r="T912" s="47">
        <f t="shared" si="436"/>
        <v>58.634881278979577</v>
      </c>
      <c r="U912" s="12">
        <f t="shared" si="444"/>
        <v>1.1224731194224047</v>
      </c>
      <c r="V912" s="51">
        <f t="shared" si="437"/>
        <v>1.1224731194224047</v>
      </c>
      <c r="W912" s="47">
        <f t="shared" si="428"/>
        <v>4.2640657730121978</v>
      </c>
      <c r="X912" s="51">
        <f t="shared" si="438"/>
        <v>4.2640657730121978</v>
      </c>
      <c r="Y912" s="51">
        <f t="shared" si="439"/>
        <v>4.2699999999999996</v>
      </c>
      <c r="Z912" s="47">
        <f t="shared" si="429"/>
        <v>-25.415585998961252</v>
      </c>
      <c r="AA912" s="47">
        <f t="shared" si="430"/>
        <v>-52.840299875468482</v>
      </c>
      <c r="AB912" s="47">
        <f t="shared" si="440"/>
        <v>58.634881278979577</v>
      </c>
      <c r="AC912" s="51"/>
      <c r="AD912" s="12">
        <f t="shared" si="427"/>
        <v>-4.2640657730121978</v>
      </c>
      <c r="AE912" s="44">
        <f t="shared" si="441"/>
        <v>-244.31297235978784</v>
      </c>
      <c r="AF912" s="43">
        <f t="shared" si="448"/>
        <v>5.8303700929755831</v>
      </c>
      <c r="AG912" s="45">
        <f t="shared" si="445"/>
        <v>43429</v>
      </c>
      <c r="AH912" s="42">
        <f t="shared" si="446"/>
        <v>339</v>
      </c>
      <c r="AI912" s="45">
        <f t="shared" si="447"/>
        <v>43429</v>
      </c>
      <c r="AJ912" s="30">
        <f t="shared" si="431"/>
        <v>-25.415585998961252</v>
      </c>
      <c r="AK912" s="30">
        <f t="shared" si="432"/>
        <v>-52.840299875468482</v>
      </c>
      <c r="AL912" s="42"/>
      <c r="AM912" s="42"/>
    </row>
    <row r="913" spans="15:39" x14ac:dyDescent="0.25">
      <c r="O913" s="44">
        <f t="shared" si="442"/>
        <v>43.617644162318854</v>
      </c>
      <c r="P913" s="12">
        <f t="shared" si="443"/>
        <v>-7.2382294738707023</v>
      </c>
      <c r="Q913" s="44">
        <f t="shared" si="433"/>
        <v>-414.71999999998962</v>
      </c>
      <c r="R913" s="47">
        <f t="shared" si="434"/>
        <v>25.192360655747446</v>
      </c>
      <c r="S913" s="47">
        <f t="shared" si="435"/>
        <v>-52.999289951948903</v>
      </c>
      <c r="T913" s="47">
        <f t="shared" si="436"/>
        <v>58.682022552226364</v>
      </c>
      <c r="U913" s="12">
        <f t="shared" si="444"/>
        <v>1.1270755706415678</v>
      </c>
      <c r="V913" s="51">
        <f t="shared" si="437"/>
        <v>1.1270755706415678</v>
      </c>
      <c r="W913" s="47">
        <f t="shared" si="428"/>
        <v>4.2686682242313605</v>
      </c>
      <c r="X913" s="51">
        <f t="shared" si="438"/>
        <v>4.2686682242313605</v>
      </c>
      <c r="Y913" s="51">
        <f t="shared" si="439"/>
        <v>4.2699999999999996</v>
      </c>
      <c r="Z913" s="47">
        <f t="shared" si="429"/>
        <v>-25.19236065574745</v>
      </c>
      <c r="AA913" s="47">
        <f t="shared" si="430"/>
        <v>-52.999289951948903</v>
      </c>
      <c r="AB913" s="47">
        <f t="shared" si="440"/>
        <v>58.682022552226364</v>
      </c>
      <c r="AC913" s="51"/>
      <c r="AD913" s="12">
        <f t="shared" si="427"/>
        <v>-4.2686682242313605</v>
      </c>
      <c r="AE913" s="44">
        <f t="shared" si="441"/>
        <v>-244.57667339006068</v>
      </c>
      <c r="AF913" s="43">
        <f t="shared" si="448"/>
        <v>5.8349725441947458</v>
      </c>
      <c r="AG913" s="45">
        <f t="shared" si="445"/>
        <v>43429</v>
      </c>
      <c r="AH913" s="42">
        <f t="shared" si="446"/>
        <v>339</v>
      </c>
      <c r="AI913" s="45">
        <f t="shared" si="447"/>
        <v>43429</v>
      </c>
      <c r="AJ913" s="30">
        <f t="shared" si="431"/>
        <v>-25.19236065574745</v>
      </c>
      <c r="AK913" s="30">
        <f t="shared" si="432"/>
        <v>-52.999289951948903</v>
      </c>
      <c r="AL913" s="42"/>
      <c r="AM913" s="42"/>
    </row>
    <row r="914" spans="15:39" x14ac:dyDescent="0.25">
      <c r="O914" s="44">
        <f t="shared" si="442"/>
        <v>43.617644162318854</v>
      </c>
      <c r="P914" s="12">
        <f t="shared" si="443"/>
        <v>-7.2445126591778815</v>
      </c>
      <c r="Q914" s="44">
        <f t="shared" si="433"/>
        <v>-415.07999999998964</v>
      </c>
      <c r="R914" s="47">
        <f t="shared" si="434"/>
        <v>24.968140761271179</v>
      </c>
      <c r="S914" s="47">
        <f t="shared" si="435"/>
        <v>-53.156874333133146</v>
      </c>
      <c r="T914" s="47">
        <f t="shared" si="436"/>
        <v>58.72870969077357</v>
      </c>
      <c r="U914" s="12">
        <f t="shared" si="444"/>
        <v>1.1316756879062297</v>
      </c>
      <c r="V914" s="51">
        <f t="shared" si="437"/>
        <v>1.1316756879062297</v>
      </c>
      <c r="W914" s="47">
        <f t="shared" si="428"/>
        <v>4.2732683414960224</v>
      </c>
      <c r="X914" s="51">
        <f t="shared" si="438"/>
        <v>4.2732683414960224</v>
      </c>
      <c r="Y914" s="51">
        <f t="shared" si="439"/>
        <v>4.2799999999999994</v>
      </c>
      <c r="Z914" s="47">
        <f t="shared" si="429"/>
        <v>-24.968140761271187</v>
      </c>
      <c r="AA914" s="47">
        <f t="shared" si="430"/>
        <v>-53.156874333133146</v>
      </c>
      <c r="AB914" s="47">
        <f t="shared" si="440"/>
        <v>58.72870969077357</v>
      </c>
      <c r="AC914" s="51"/>
      <c r="AD914" s="12">
        <f t="shared" si="427"/>
        <v>-4.2732683414960224</v>
      </c>
      <c r="AE914" s="44">
        <f t="shared" si="441"/>
        <v>-244.84024069459107</v>
      </c>
      <c r="AF914" s="43">
        <f t="shared" si="448"/>
        <v>5.8395726614594077</v>
      </c>
      <c r="AG914" s="45">
        <f t="shared" si="445"/>
        <v>43430</v>
      </c>
      <c r="AH914" s="42">
        <f t="shared" si="446"/>
        <v>340</v>
      </c>
      <c r="AI914" s="45">
        <f t="shared" si="447"/>
        <v>43430</v>
      </c>
      <c r="AJ914" s="30">
        <f t="shared" si="431"/>
        <v>-24.968140761271187</v>
      </c>
      <c r="AK914" s="30">
        <f t="shared" si="432"/>
        <v>-53.156874333133146</v>
      </c>
      <c r="AL914" s="42"/>
      <c r="AM914" s="42"/>
    </row>
    <row r="915" spans="15:39" x14ac:dyDescent="0.25">
      <c r="O915" s="44">
        <f t="shared" si="442"/>
        <v>43.617644162318854</v>
      </c>
      <c r="P915" s="12">
        <f t="shared" si="443"/>
        <v>-7.2507958444850606</v>
      </c>
      <c r="Q915" s="44">
        <f t="shared" si="433"/>
        <v>-415.43999999998954</v>
      </c>
      <c r="R915" s="47">
        <f t="shared" si="434"/>
        <v>24.742935167349966</v>
      </c>
      <c r="S915" s="47">
        <f t="shared" si="435"/>
        <v>-53.313046797859691</v>
      </c>
      <c r="T915" s="47">
        <f t="shared" si="436"/>
        <v>58.774941935883362</v>
      </c>
      <c r="U915" s="12">
        <f t="shared" si="444"/>
        <v>1.1362734993361376</v>
      </c>
      <c r="V915" s="51">
        <f t="shared" si="437"/>
        <v>1.1362734993361376</v>
      </c>
      <c r="W915" s="47">
        <f t="shared" si="428"/>
        <v>4.277866152925931</v>
      </c>
      <c r="X915" s="51">
        <f t="shared" si="438"/>
        <v>4.277866152925931</v>
      </c>
      <c r="Y915" s="51">
        <f t="shared" si="439"/>
        <v>4.2799999999999994</v>
      </c>
      <c r="Z915" s="47">
        <f t="shared" si="429"/>
        <v>-24.74293516734997</v>
      </c>
      <c r="AA915" s="47">
        <f t="shared" si="430"/>
        <v>-53.313046797859684</v>
      </c>
      <c r="AB915" s="47">
        <f t="shared" si="440"/>
        <v>58.774941935883362</v>
      </c>
      <c r="AC915" s="51"/>
      <c r="AD915" s="12">
        <f t="shared" si="427"/>
        <v>-4.277866152925931</v>
      </c>
      <c r="AE915" s="44">
        <f t="shared" si="441"/>
        <v>-245.10367588452183</v>
      </c>
      <c r="AF915" s="43">
        <f t="shared" si="448"/>
        <v>5.8441704728893162</v>
      </c>
      <c r="AG915" s="45">
        <f t="shared" si="445"/>
        <v>43430</v>
      </c>
      <c r="AH915" s="42">
        <f t="shared" si="446"/>
        <v>340</v>
      </c>
      <c r="AI915" s="45">
        <f t="shared" si="447"/>
        <v>43430</v>
      </c>
      <c r="AJ915" s="30">
        <f t="shared" si="431"/>
        <v>-24.74293516734997</v>
      </c>
      <c r="AK915" s="30">
        <f t="shared" si="432"/>
        <v>-53.313046797859684</v>
      </c>
      <c r="AL915" s="42"/>
      <c r="AM915" s="42"/>
    </row>
    <row r="916" spans="15:39" x14ac:dyDescent="0.25">
      <c r="O916" s="44">
        <f t="shared" si="442"/>
        <v>43.617644162318854</v>
      </c>
      <c r="P916" s="12">
        <f t="shared" si="443"/>
        <v>-7.2570790297922398</v>
      </c>
      <c r="Q916" s="44">
        <f t="shared" si="433"/>
        <v>-415.79999999998955</v>
      </c>
      <c r="R916" s="47">
        <f t="shared" si="434"/>
        <v>24.516752764715033</v>
      </c>
      <c r="S916" s="47">
        <f t="shared" si="435"/>
        <v>-53.467801180707035</v>
      </c>
      <c r="T916" s="47">
        <f t="shared" si="436"/>
        <v>58.820718537142838</v>
      </c>
      <c r="U916" s="12">
        <f t="shared" si="444"/>
        <v>1.1408690329104281</v>
      </c>
      <c r="V916" s="51">
        <f t="shared" si="437"/>
        <v>1.1408690329104281</v>
      </c>
      <c r="W916" s="47">
        <f t="shared" si="428"/>
        <v>4.2824616865002216</v>
      </c>
      <c r="X916" s="51">
        <f t="shared" si="438"/>
        <v>4.2824616865002216</v>
      </c>
      <c r="Y916" s="51">
        <f t="shared" si="439"/>
        <v>4.29</v>
      </c>
      <c r="Z916" s="47">
        <f t="shared" si="429"/>
        <v>-24.516752764715029</v>
      </c>
      <c r="AA916" s="47">
        <f t="shared" si="430"/>
        <v>-53.467801180707042</v>
      </c>
      <c r="AB916" s="47">
        <f t="shared" si="440"/>
        <v>58.820718537142838</v>
      </c>
      <c r="AC916" s="51"/>
      <c r="AD916" s="12">
        <f t="shared" si="427"/>
        <v>-4.2824616865002216</v>
      </c>
      <c r="AE916" s="44">
        <f t="shared" si="441"/>
        <v>-245.36698056293937</v>
      </c>
      <c r="AF916" s="43">
        <f t="shared" si="448"/>
        <v>5.8487660064636069</v>
      </c>
      <c r="AG916" s="45">
        <f t="shared" si="445"/>
        <v>43430</v>
      </c>
      <c r="AH916" s="42">
        <f t="shared" si="446"/>
        <v>340</v>
      </c>
      <c r="AI916" s="45">
        <f t="shared" si="447"/>
        <v>43430</v>
      </c>
      <c r="AJ916" s="30">
        <f t="shared" si="431"/>
        <v>-24.516752764715029</v>
      </c>
      <c r="AK916" s="30">
        <f t="shared" si="432"/>
        <v>-53.467801180707042</v>
      </c>
      <c r="AL916" s="42"/>
      <c r="AM916" s="42"/>
    </row>
    <row r="917" spans="15:39" x14ac:dyDescent="0.25">
      <c r="O917" s="44">
        <f t="shared" si="442"/>
        <v>43.617644162318854</v>
      </c>
      <c r="P917" s="12">
        <f t="shared" si="443"/>
        <v>-7.263362215099419</v>
      </c>
      <c r="Q917" s="44">
        <f t="shared" si="433"/>
        <v>-416.15999999998957</v>
      </c>
      <c r="R917" s="47">
        <f t="shared" si="434"/>
        <v>24.289602482660353</v>
      </c>
      <c r="S917" s="47">
        <f t="shared" si="435"/>
        <v>-53.621131372237116</v>
      </c>
      <c r="T917" s="47">
        <f t="shared" si="436"/>
        <v>58.866038752445128</v>
      </c>
      <c r="U917" s="12">
        <f t="shared" si="444"/>
        <v>1.1454623164695097</v>
      </c>
      <c r="V917" s="51">
        <f t="shared" si="437"/>
        <v>1.1454623164695097</v>
      </c>
      <c r="W917" s="47">
        <f t="shared" si="428"/>
        <v>4.2870549700593026</v>
      </c>
      <c r="X917" s="51">
        <f t="shared" si="438"/>
        <v>4.2870549700593026</v>
      </c>
      <c r="Y917" s="51">
        <f t="shared" si="439"/>
        <v>4.29</v>
      </c>
      <c r="Z917" s="47">
        <f t="shared" si="429"/>
        <v>-24.289602482660353</v>
      </c>
      <c r="AA917" s="47">
        <f t="shared" si="430"/>
        <v>-53.621131372237116</v>
      </c>
      <c r="AB917" s="47">
        <f t="shared" si="440"/>
        <v>58.866038752445128</v>
      </c>
      <c r="AC917" s="51"/>
      <c r="AD917" s="12">
        <f t="shared" si="427"/>
        <v>-4.2870549700593026</v>
      </c>
      <c r="AE917" s="44">
        <f t="shared" si="441"/>
        <v>-245.63015632498153</v>
      </c>
      <c r="AF917" s="43">
        <f t="shared" si="448"/>
        <v>5.8533592900226878</v>
      </c>
      <c r="AG917" s="45">
        <f t="shared" si="445"/>
        <v>43431</v>
      </c>
      <c r="AH917" s="42">
        <f t="shared" si="446"/>
        <v>341</v>
      </c>
      <c r="AI917" s="45">
        <f t="shared" si="447"/>
        <v>43431</v>
      </c>
      <c r="AJ917" s="30">
        <f t="shared" si="431"/>
        <v>-24.289602482660353</v>
      </c>
      <c r="AK917" s="30">
        <f t="shared" si="432"/>
        <v>-53.621131372237116</v>
      </c>
      <c r="AL917" s="42"/>
      <c r="AM917" s="42"/>
    </row>
    <row r="918" spans="15:39" x14ac:dyDescent="0.25">
      <c r="O918" s="44">
        <f t="shared" si="442"/>
        <v>43.617644162318854</v>
      </c>
      <c r="P918" s="12">
        <f t="shared" si="443"/>
        <v>-7.2696454004065982</v>
      </c>
      <c r="Q918" s="44">
        <f t="shared" si="433"/>
        <v>-416.51999999998947</v>
      </c>
      <c r="R918" s="47">
        <f t="shared" si="434"/>
        <v>24.061493288690123</v>
      </c>
      <c r="S918" s="47">
        <f t="shared" si="435"/>
        <v>-53.773031319236523</v>
      </c>
      <c r="T918" s="47">
        <f t="shared" si="436"/>
        <v>58.91090184797099</v>
      </c>
      <c r="U918" s="12">
        <f t="shared" si="444"/>
        <v>1.1500533777169342</v>
      </c>
      <c r="V918" s="51">
        <f t="shared" si="437"/>
        <v>1.1500533777169342</v>
      </c>
      <c r="W918" s="47">
        <f t="shared" si="428"/>
        <v>4.2916460313067271</v>
      </c>
      <c r="X918" s="51">
        <f t="shared" si="438"/>
        <v>4.2916460313067271</v>
      </c>
      <c r="Y918" s="51">
        <f t="shared" si="439"/>
        <v>4.3</v>
      </c>
      <c r="Z918" s="47">
        <f t="shared" si="429"/>
        <v>-24.061493288690126</v>
      </c>
      <c r="AA918" s="47">
        <f t="shared" si="430"/>
        <v>-53.773031319236523</v>
      </c>
      <c r="AB918" s="47">
        <f t="shared" si="440"/>
        <v>58.91090184797099</v>
      </c>
      <c r="AC918" s="51"/>
      <c r="AD918" s="12">
        <f t="shared" si="427"/>
        <v>-4.2916460313067271</v>
      </c>
      <c r="AE918" s="44">
        <f t="shared" si="441"/>
        <v>-245.89320475794503</v>
      </c>
      <c r="AF918" s="43">
        <f t="shared" si="448"/>
        <v>5.8579503512701123</v>
      </c>
      <c r="AG918" s="45">
        <f t="shared" si="445"/>
        <v>43431</v>
      </c>
      <c r="AH918" s="42">
        <f t="shared" si="446"/>
        <v>341</v>
      </c>
      <c r="AI918" s="45">
        <f t="shared" si="447"/>
        <v>43431</v>
      </c>
      <c r="AJ918" s="30">
        <f t="shared" si="431"/>
        <v>-24.061493288690126</v>
      </c>
      <c r="AK918" s="30">
        <f t="shared" si="432"/>
        <v>-53.773031319236523</v>
      </c>
      <c r="AL918" s="42"/>
      <c r="AM918" s="42"/>
    </row>
    <row r="919" spans="15:39" x14ac:dyDescent="0.25">
      <c r="O919" s="44">
        <f t="shared" si="442"/>
        <v>43.617644162318854</v>
      </c>
      <c r="P919" s="12">
        <f t="shared" si="443"/>
        <v>-7.2759285857137774</v>
      </c>
      <c r="Q919" s="44">
        <f t="shared" si="433"/>
        <v>-416.87999999998948</v>
      </c>
      <c r="R919" s="47">
        <f t="shared" si="434"/>
        <v>23.832434188164729</v>
      </c>
      <c r="S919" s="47">
        <f t="shared" si="435"/>
        <v>-53.923495024955436</v>
      </c>
      <c r="T919" s="47">
        <f t="shared" si="436"/>
        <v>58.955307098170529</v>
      </c>
      <c r="U919" s="12">
        <f t="shared" si="444"/>
        <v>1.1546422442212503</v>
      </c>
      <c r="V919" s="51">
        <f t="shared" si="437"/>
        <v>1.1546422442212503</v>
      </c>
      <c r="W919" s="47">
        <f t="shared" si="428"/>
        <v>4.2962348978110434</v>
      </c>
      <c r="X919" s="51">
        <f t="shared" si="438"/>
        <v>4.2962348978110434</v>
      </c>
      <c r="Y919" s="51">
        <f t="shared" si="439"/>
        <v>4.3</v>
      </c>
      <c r="Z919" s="47">
        <f t="shared" si="429"/>
        <v>-23.832434188164726</v>
      </c>
      <c r="AA919" s="47">
        <f t="shared" si="430"/>
        <v>-53.923495024955436</v>
      </c>
      <c r="AB919" s="47">
        <f t="shared" si="440"/>
        <v>58.955307098170529</v>
      </c>
      <c r="AC919" s="51"/>
      <c r="AD919" s="12">
        <f t="shared" si="427"/>
        <v>-4.2962348978110434</v>
      </c>
      <c r="AE919" s="44">
        <f t="shared" si="441"/>
        <v>-246.15612744139131</v>
      </c>
      <c r="AF919" s="43">
        <f t="shared" si="448"/>
        <v>5.8625392177744287</v>
      </c>
      <c r="AG919" s="45">
        <f t="shared" si="445"/>
        <v>43431</v>
      </c>
      <c r="AH919" s="42">
        <f t="shared" si="446"/>
        <v>341</v>
      </c>
      <c r="AI919" s="45">
        <f t="shared" si="447"/>
        <v>43431</v>
      </c>
      <c r="AJ919" s="30">
        <f t="shared" si="431"/>
        <v>-23.832434188164726</v>
      </c>
      <c r="AK919" s="30">
        <f t="shared" si="432"/>
        <v>-53.923495024955436</v>
      </c>
      <c r="AL919" s="42"/>
      <c r="AM919" s="42"/>
    </row>
    <row r="920" spans="15:39" x14ac:dyDescent="0.25">
      <c r="O920" s="44">
        <f t="shared" si="442"/>
        <v>43.617644162318854</v>
      </c>
      <c r="P920" s="12">
        <f t="shared" si="443"/>
        <v>-7.2822117710209566</v>
      </c>
      <c r="Q920" s="44">
        <f t="shared" si="433"/>
        <v>-417.23999999998949</v>
      </c>
      <c r="R920" s="47">
        <f t="shared" si="434"/>
        <v>23.602434223945249</v>
      </c>
      <c r="S920" s="47">
        <f t="shared" si="435"/>
        <v>-54.0725165493444</v>
      </c>
      <c r="T920" s="47">
        <f t="shared" si="436"/>
        <v>58.999253785745346</v>
      </c>
      <c r="U920" s="12">
        <f t="shared" si="444"/>
        <v>1.1592289434178451</v>
      </c>
      <c r="V920" s="51">
        <f t="shared" si="437"/>
        <v>1.1592289434178451</v>
      </c>
      <c r="W920" s="47">
        <f t="shared" si="428"/>
        <v>4.300821597007638</v>
      </c>
      <c r="X920" s="51">
        <f t="shared" si="438"/>
        <v>4.300821597007638</v>
      </c>
      <c r="Y920" s="51">
        <f t="shared" si="439"/>
        <v>4.3099999999999996</v>
      </c>
      <c r="Z920" s="47">
        <f t="shared" si="429"/>
        <v>-23.602434223945249</v>
      </c>
      <c r="AA920" s="47">
        <f t="shared" si="430"/>
        <v>-54.072516549344407</v>
      </c>
      <c r="AB920" s="47">
        <f t="shared" si="440"/>
        <v>58.999253785745353</v>
      </c>
      <c r="AC920" s="51"/>
      <c r="AD920" s="12">
        <f t="shared" si="427"/>
        <v>-4.300821597007638</v>
      </c>
      <c r="AE920" s="44">
        <f t="shared" si="441"/>
        <v>-246.41892594725221</v>
      </c>
      <c r="AF920" s="43">
        <f t="shared" si="448"/>
        <v>5.8671259169710233</v>
      </c>
      <c r="AG920" s="45">
        <f t="shared" si="445"/>
        <v>43431</v>
      </c>
      <c r="AH920" s="42">
        <f t="shared" si="446"/>
        <v>341</v>
      </c>
      <c r="AI920" s="45">
        <f t="shared" si="447"/>
        <v>43431</v>
      </c>
      <c r="AJ920" s="30">
        <f t="shared" si="431"/>
        <v>-23.602434223945249</v>
      </c>
      <c r="AK920" s="30">
        <f t="shared" si="432"/>
        <v>-54.072516549344407</v>
      </c>
      <c r="AL920" s="42"/>
      <c r="AM920" s="42"/>
    </row>
    <row r="921" spans="15:39" x14ac:dyDescent="0.25">
      <c r="O921" s="44">
        <f t="shared" si="442"/>
        <v>43.617644162318854</v>
      </c>
      <c r="P921" s="12">
        <f t="shared" si="443"/>
        <v>-7.2884949563281358</v>
      </c>
      <c r="Q921" s="44">
        <f t="shared" si="433"/>
        <v>-417.59999999998951</v>
      </c>
      <c r="R921" s="47">
        <f t="shared" si="434"/>
        <v>23.371502476036447</v>
      </c>
      <c r="S921" s="47">
        <f t="shared" si="435"/>
        <v>-54.220090009288789</v>
      </c>
      <c r="T921" s="47">
        <f t="shared" si="436"/>
        <v>59.042741201630839</v>
      </c>
      <c r="U921" s="12">
        <f t="shared" si="444"/>
        <v>1.1638135026107717</v>
      </c>
      <c r="V921" s="51">
        <f t="shared" si="437"/>
        <v>1.1638135026107717</v>
      </c>
      <c r="W921" s="47">
        <f t="shared" si="428"/>
        <v>4.305406156200565</v>
      </c>
      <c r="X921" s="51">
        <f t="shared" si="438"/>
        <v>4.305406156200565</v>
      </c>
      <c r="Y921" s="51">
        <f t="shared" si="439"/>
        <v>4.3099999999999996</v>
      </c>
      <c r="Z921" s="47">
        <f t="shared" si="429"/>
        <v>-23.371502476036447</v>
      </c>
      <c r="AA921" s="47">
        <f t="shared" si="430"/>
        <v>-54.220090009288796</v>
      </c>
      <c r="AB921" s="47">
        <f t="shared" si="440"/>
        <v>59.042741201630847</v>
      </c>
      <c r="AC921" s="51"/>
      <c r="AD921" s="12">
        <f t="shared" si="427"/>
        <v>-4.305406156200565</v>
      </c>
      <c r="AE921" s="44">
        <f t="shared" si="441"/>
        <v>-246.68160183993484</v>
      </c>
      <c r="AF921" s="43">
        <f t="shared" si="448"/>
        <v>5.8717104761639503</v>
      </c>
      <c r="AG921" s="45">
        <f t="shared" si="445"/>
        <v>43432</v>
      </c>
      <c r="AH921" s="42">
        <f t="shared" si="446"/>
        <v>342</v>
      </c>
      <c r="AI921" s="45">
        <f t="shared" si="447"/>
        <v>43432</v>
      </c>
      <c r="AJ921" s="30">
        <f t="shared" si="431"/>
        <v>-23.371502476036447</v>
      </c>
      <c r="AK921" s="30">
        <f t="shared" si="432"/>
        <v>-54.220090009288796</v>
      </c>
      <c r="AL921" s="42"/>
      <c r="AM921" s="42"/>
    </row>
    <row r="922" spans="15:39" x14ac:dyDescent="0.25">
      <c r="O922" s="44">
        <f t="shared" si="442"/>
        <v>43.617644162318854</v>
      </c>
      <c r="P922" s="12">
        <f t="shared" si="443"/>
        <v>-7.294778141635315</v>
      </c>
      <c r="Q922" s="44">
        <f t="shared" si="433"/>
        <v>-417.95999999998941</v>
      </c>
      <c r="R922" s="47">
        <f t="shared" si="434"/>
        <v>23.139648061228318</v>
      </c>
      <c r="S922" s="47">
        <f t="shared" si="435"/>
        <v>-54.366209578841087</v>
      </c>
      <c r="T922" s="47">
        <f t="shared" si="436"/>
        <v>59.08576864497897</v>
      </c>
      <c r="U922" s="12">
        <f t="shared" si="444"/>
        <v>1.1683959489745628</v>
      </c>
      <c r="V922" s="51">
        <f t="shared" si="437"/>
        <v>1.1683959489745628</v>
      </c>
      <c r="W922" s="47">
        <f t="shared" si="428"/>
        <v>4.3099886025643563</v>
      </c>
      <c r="X922" s="51">
        <f t="shared" si="438"/>
        <v>4.3099886025643563</v>
      </c>
      <c r="Y922" s="51">
        <f t="shared" si="439"/>
        <v>4.3099999999999996</v>
      </c>
      <c r="Z922" s="47">
        <f t="shared" si="429"/>
        <v>-23.139648061228314</v>
      </c>
      <c r="AA922" s="47">
        <f t="shared" si="430"/>
        <v>-54.366209578841094</v>
      </c>
      <c r="AB922" s="47">
        <f t="shared" si="440"/>
        <v>59.08576864497897</v>
      </c>
      <c r="AC922" s="51"/>
      <c r="AD922" s="12">
        <f t="shared" si="427"/>
        <v>-4.3099886025643563</v>
      </c>
      <c r="AE922" s="44">
        <f t="shared" si="441"/>
        <v>-246.94415667642517</v>
      </c>
      <c r="AF922" s="43">
        <f t="shared" si="448"/>
        <v>5.8762929225277416</v>
      </c>
      <c r="AG922" s="45">
        <f t="shared" si="445"/>
        <v>43432</v>
      </c>
      <c r="AH922" s="42">
        <f t="shared" si="446"/>
        <v>342</v>
      </c>
      <c r="AI922" s="45">
        <f t="shared" si="447"/>
        <v>43432</v>
      </c>
      <c r="AJ922" s="30">
        <f t="shared" si="431"/>
        <v>-23.139648061228314</v>
      </c>
      <c r="AK922" s="30">
        <f t="shared" si="432"/>
        <v>-54.366209578841094</v>
      </c>
      <c r="AL922" s="42"/>
      <c r="AM922" s="42"/>
    </row>
    <row r="923" spans="15:39" x14ac:dyDescent="0.25">
      <c r="O923" s="44">
        <f t="shared" si="442"/>
        <v>43.617644162318854</v>
      </c>
      <c r="P923" s="12">
        <f t="shared" si="443"/>
        <v>-7.3010613269424942</v>
      </c>
      <c r="Q923" s="44">
        <f t="shared" si="433"/>
        <v>-418.31999999998942</v>
      </c>
      <c r="R923" s="47">
        <f t="shared" si="434"/>
        <v>22.906880132736152</v>
      </c>
      <c r="S923" s="47">
        <f t="shared" si="435"/>
        <v>-54.510869489450897</v>
      </c>
      <c r="T923" s="47">
        <f t="shared" si="436"/>
        <v>59.128335423141166</v>
      </c>
      <c r="U923" s="12">
        <f t="shared" si="444"/>
        <v>1.1729763095560313</v>
      </c>
      <c r="V923" s="51">
        <f t="shared" si="437"/>
        <v>1.1729763095560313</v>
      </c>
      <c r="W923" s="47">
        <f t="shared" si="428"/>
        <v>4.3145689631458239</v>
      </c>
      <c r="X923" s="51">
        <f t="shared" si="438"/>
        <v>4.3145689631458239</v>
      </c>
      <c r="Y923" s="51">
        <f t="shared" si="439"/>
        <v>4.3199999999999994</v>
      </c>
      <c r="Z923" s="47">
        <f t="shared" si="429"/>
        <v>-22.906880132736141</v>
      </c>
      <c r="AA923" s="47">
        <f t="shared" si="430"/>
        <v>-54.510869489450897</v>
      </c>
      <c r="AB923" s="47">
        <f t="shared" si="440"/>
        <v>59.128335423141166</v>
      </c>
      <c r="AC923" s="51"/>
      <c r="AD923" s="12">
        <f t="shared" si="427"/>
        <v>-4.3145689631458239</v>
      </c>
      <c r="AE923" s="44">
        <f t="shared" si="441"/>
        <v>-247.20659200639136</v>
      </c>
      <c r="AF923" s="43">
        <f t="shared" si="448"/>
        <v>5.8808732831092092</v>
      </c>
      <c r="AG923" s="45">
        <f t="shared" si="445"/>
        <v>43432</v>
      </c>
      <c r="AH923" s="42">
        <f t="shared" si="446"/>
        <v>342</v>
      </c>
      <c r="AI923" s="45">
        <f t="shared" si="447"/>
        <v>43432</v>
      </c>
      <c r="AJ923" s="30">
        <f t="shared" si="431"/>
        <v>-22.906880132736141</v>
      </c>
      <c r="AK923" s="30">
        <f t="shared" si="432"/>
        <v>-54.510869489450897</v>
      </c>
      <c r="AL923" s="42"/>
      <c r="AM923" s="42"/>
    </row>
    <row r="924" spans="15:39" x14ac:dyDescent="0.25">
      <c r="O924" s="44">
        <f t="shared" si="442"/>
        <v>43.617644162318854</v>
      </c>
      <c r="P924" s="12">
        <f t="shared" si="443"/>
        <v>-7.3073445122496734</v>
      </c>
      <c r="Q924" s="44">
        <f t="shared" si="433"/>
        <v>-418.67999999998943</v>
      </c>
      <c r="R924" s="47">
        <f t="shared" si="434"/>
        <v>22.673207879839207</v>
      </c>
      <c r="S924" s="47">
        <f t="shared" si="435"/>
        <v>-54.654064030192636</v>
      </c>
      <c r="T924" s="47">
        <f t="shared" si="436"/>
        <v>59.170440851651584</v>
      </c>
      <c r="U924" s="12">
        <f t="shared" si="444"/>
        <v>1.1775546112760567</v>
      </c>
      <c r="V924" s="51">
        <f t="shared" si="437"/>
        <v>1.1775546112760567</v>
      </c>
      <c r="W924" s="47">
        <f t="shared" si="428"/>
        <v>4.3191472648658493</v>
      </c>
      <c r="X924" s="51">
        <f t="shared" si="438"/>
        <v>4.3191472648658493</v>
      </c>
      <c r="Y924" s="51">
        <f t="shared" si="439"/>
        <v>4.3199999999999994</v>
      </c>
      <c r="Z924" s="47">
        <f t="shared" si="429"/>
        <v>-22.673207879839211</v>
      </c>
      <c r="AA924" s="47">
        <f t="shared" si="430"/>
        <v>-54.654064030192629</v>
      </c>
      <c r="AB924" s="47">
        <f t="shared" si="440"/>
        <v>59.170440851651584</v>
      </c>
      <c r="AC924" s="51"/>
      <c r="AD924" s="12">
        <f t="shared" si="427"/>
        <v>-4.3191472648658493</v>
      </c>
      <c r="AE924" s="44">
        <f t="shared" si="441"/>
        <v>-247.46890937228628</v>
      </c>
      <c r="AF924" s="43">
        <f t="shared" si="448"/>
        <v>5.8854515848292346</v>
      </c>
      <c r="AG924" s="45">
        <f t="shared" si="445"/>
        <v>43432</v>
      </c>
      <c r="AH924" s="42">
        <f t="shared" si="446"/>
        <v>342</v>
      </c>
      <c r="AI924" s="45">
        <f t="shared" si="447"/>
        <v>43432</v>
      </c>
      <c r="AJ924" s="30">
        <f t="shared" si="431"/>
        <v>-22.673207879839211</v>
      </c>
      <c r="AK924" s="30">
        <f t="shared" si="432"/>
        <v>-54.654064030192629</v>
      </c>
      <c r="AL924" s="42"/>
      <c r="AM924" s="42"/>
    </row>
    <row r="925" spans="15:39" x14ac:dyDescent="0.25">
      <c r="O925" s="44">
        <f t="shared" si="442"/>
        <v>43.617644162318854</v>
      </c>
      <c r="P925" s="12">
        <f t="shared" si="443"/>
        <v>-7.3136276975568526</v>
      </c>
      <c r="Q925" s="44">
        <f t="shared" si="433"/>
        <v>-419.03999999998933</v>
      </c>
      <c r="R925" s="47">
        <f t="shared" si="434"/>
        <v>22.438640527517915</v>
      </c>
      <c r="S925" s="47">
        <f t="shared" si="435"/>
        <v>-54.795787547991026</v>
      </c>
      <c r="T925" s="47">
        <f t="shared" si="436"/>
        <v>59.212084254210623</v>
      </c>
      <c r="U925" s="12">
        <f t="shared" si="444"/>
        <v>1.1821308809313607</v>
      </c>
      <c r="V925" s="51">
        <f t="shared" si="437"/>
        <v>1.1821308809313607</v>
      </c>
      <c r="W925" s="47">
        <f t="shared" si="428"/>
        <v>4.3237235345211538</v>
      </c>
      <c r="X925" s="51">
        <f t="shared" si="438"/>
        <v>4.3237235345211538</v>
      </c>
      <c r="Y925" s="51">
        <f t="shared" si="439"/>
        <v>4.33</v>
      </c>
      <c r="Z925" s="47">
        <f t="shared" si="429"/>
        <v>-22.438640527517915</v>
      </c>
      <c r="AA925" s="47">
        <f t="shared" si="430"/>
        <v>-54.795787547991019</v>
      </c>
      <c r="AB925" s="47">
        <f t="shared" si="440"/>
        <v>59.212084254210616</v>
      </c>
      <c r="AC925" s="51"/>
      <c r="AD925" s="12">
        <f t="shared" si="427"/>
        <v>-4.3237235345211538</v>
      </c>
      <c r="AE925" s="44">
        <f t="shared" si="441"/>
        <v>-247.73111030944904</v>
      </c>
      <c r="AF925" s="43">
        <f t="shared" si="448"/>
        <v>5.890027854484539</v>
      </c>
      <c r="AG925" s="45">
        <f t="shared" si="445"/>
        <v>43433</v>
      </c>
      <c r="AH925" s="42">
        <f t="shared" si="446"/>
        <v>343</v>
      </c>
      <c r="AI925" s="45">
        <f t="shared" si="447"/>
        <v>43433</v>
      </c>
      <c r="AJ925" s="30">
        <f t="shared" si="431"/>
        <v>-22.438640527517915</v>
      </c>
      <c r="AK925" s="30">
        <f t="shared" si="432"/>
        <v>-54.795787547991019</v>
      </c>
      <c r="AL925" s="42"/>
      <c r="AM925" s="42"/>
    </row>
    <row r="926" spans="15:39" x14ac:dyDescent="0.25">
      <c r="O926" s="44">
        <f t="shared" si="442"/>
        <v>43.617644162318854</v>
      </c>
      <c r="P926" s="12">
        <f t="shared" si="443"/>
        <v>-7.3199108828640318</v>
      </c>
      <c r="Q926" s="44">
        <f t="shared" si="433"/>
        <v>-419.39999999998935</v>
      </c>
      <c r="R926" s="47">
        <f t="shared" si="434"/>
        <v>22.203187336089705</v>
      </c>
      <c r="S926" s="47">
        <f t="shared" si="435"/>
        <v>-54.936034447844264</v>
      </c>
      <c r="T926" s="47">
        <f t="shared" si="436"/>
        <v>59.25326496266873</v>
      </c>
      <c r="U926" s="12">
        <f t="shared" si="444"/>
        <v>1.1867051451962665</v>
      </c>
      <c r="V926" s="51">
        <f t="shared" si="437"/>
        <v>1.1867051451962665</v>
      </c>
      <c r="W926" s="47">
        <f t="shared" si="428"/>
        <v>4.3282977987860596</v>
      </c>
      <c r="X926" s="51">
        <f t="shared" si="438"/>
        <v>4.3282977987860596</v>
      </c>
      <c r="Y926" s="51">
        <f t="shared" si="439"/>
        <v>4.33</v>
      </c>
      <c r="Z926" s="47">
        <f t="shared" si="429"/>
        <v>-22.203187336089702</v>
      </c>
      <c r="AA926" s="47">
        <f t="shared" si="430"/>
        <v>-54.936034447844264</v>
      </c>
      <c r="AB926" s="47">
        <f t="shared" si="440"/>
        <v>59.25326496266873</v>
      </c>
      <c r="AC926" s="51"/>
      <c r="AD926" s="12">
        <f t="shared" si="427"/>
        <v>-4.3282977987860596</v>
      </c>
      <c r="AE926" s="44">
        <f t="shared" si="441"/>
        <v>-247.99319634620562</v>
      </c>
      <c r="AF926" s="43">
        <f t="shared" si="448"/>
        <v>5.8946021187494448</v>
      </c>
      <c r="AG926" s="45">
        <f t="shared" si="445"/>
        <v>43433</v>
      </c>
      <c r="AH926" s="42">
        <f t="shared" si="446"/>
        <v>343</v>
      </c>
      <c r="AI926" s="45">
        <f t="shared" si="447"/>
        <v>43433</v>
      </c>
      <c r="AJ926" s="30">
        <f t="shared" si="431"/>
        <v>-22.203187336089702</v>
      </c>
      <c r="AK926" s="30">
        <f t="shared" si="432"/>
        <v>-54.936034447844264</v>
      </c>
      <c r="AL926" s="42"/>
      <c r="AM926" s="42"/>
    </row>
    <row r="927" spans="15:39" x14ac:dyDescent="0.25">
      <c r="O927" s="44">
        <f t="shared" si="442"/>
        <v>43.617644162318854</v>
      </c>
      <c r="P927" s="12">
        <f t="shared" si="443"/>
        <v>-7.326194068171211</v>
      </c>
      <c r="Q927" s="44">
        <f t="shared" si="433"/>
        <v>-419.75999999998936</v>
      </c>
      <c r="R927" s="47">
        <f t="shared" si="434"/>
        <v>21.966857600843415</v>
      </c>
      <c r="S927" s="47">
        <f t="shared" si="435"/>
        <v>-55.074799193044868</v>
      </c>
      <c r="T927" s="47">
        <f t="shared" si="436"/>
        <v>59.293982317010453</v>
      </c>
      <c r="U927" s="12">
        <f t="shared" si="444"/>
        <v>1.1912774306244482</v>
      </c>
      <c r="V927" s="51">
        <f t="shared" si="437"/>
        <v>1.1912774306244482</v>
      </c>
      <c r="W927" s="47">
        <f t="shared" si="428"/>
        <v>4.3328700842142416</v>
      </c>
      <c r="X927" s="51">
        <f t="shared" si="438"/>
        <v>4.3328700842142416</v>
      </c>
      <c r="Y927" s="51">
        <f t="shared" si="439"/>
        <v>4.34</v>
      </c>
      <c r="Z927" s="47">
        <f t="shared" si="429"/>
        <v>-21.966857600843419</v>
      </c>
      <c r="AA927" s="47">
        <f t="shared" si="430"/>
        <v>-55.074799193044875</v>
      </c>
      <c r="AB927" s="47">
        <f t="shared" si="440"/>
        <v>59.293982317010453</v>
      </c>
      <c r="AC927" s="51"/>
      <c r="AD927" s="12">
        <f t="shared" si="427"/>
        <v>-4.3328700842142416</v>
      </c>
      <c r="AE927" s="44">
        <f t="shared" si="441"/>
        <v>-248.2551690039696</v>
      </c>
      <c r="AF927" s="43">
        <f t="shared" si="448"/>
        <v>5.8991744041776268</v>
      </c>
      <c r="AG927" s="45">
        <f t="shared" si="445"/>
        <v>43433</v>
      </c>
      <c r="AH927" s="42">
        <f t="shared" si="446"/>
        <v>343</v>
      </c>
      <c r="AI927" s="45">
        <f t="shared" si="447"/>
        <v>43433</v>
      </c>
      <c r="AJ927" s="30">
        <f t="shared" si="431"/>
        <v>-21.966857600843419</v>
      </c>
      <c r="AK927" s="30">
        <f t="shared" si="432"/>
        <v>-55.074799193044875</v>
      </c>
      <c r="AL927" s="42"/>
      <c r="AM927" s="42"/>
    </row>
    <row r="928" spans="15:39" x14ac:dyDescent="0.25">
      <c r="O928" s="44">
        <f t="shared" si="442"/>
        <v>43.617644162318854</v>
      </c>
      <c r="P928" s="12">
        <f t="shared" si="443"/>
        <v>-7.3324772534783902</v>
      </c>
      <c r="Q928" s="44">
        <f t="shared" si="433"/>
        <v>-420.11999999998926</v>
      </c>
      <c r="R928" s="47">
        <f t="shared" si="434"/>
        <v>21.729660651672326</v>
      </c>
      <c r="S928" s="47">
        <f t="shared" si="435"/>
        <v>-55.212076305398305</v>
      </c>
      <c r="T928" s="47">
        <f t="shared" si="436"/>
        <v>59.334235665338788</v>
      </c>
      <c r="U928" s="12">
        <f t="shared" si="444"/>
        <v>1.1958477636506679</v>
      </c>
      <c r="V928" s="51">
        <f t="shared" si="437"/>
        <v>1.1958477636506679</v>
      </c>
      <c r="W928" s="47">
        <f t="shared" si="428"/>
        <v>4.3374404172404608</v>
      </c>
      <c r="X928" s="51">
        <f t="shared" si="438"/>
        <v>4.3374404172404608</v>
      </c>
      <c r="Y928" s="51">
        <f t="shared" si="439"/>
        <v>4.34</v>
      </c>
      <c r="Z928" s="47">
        <f t="shared" si="429"/>
        <v>-21.729660651672326</v>
      </c>
      <c r="AA928" s="47">
        <f t="shared" si="430"/>
        <v>-55.212076305398305</v>
      </c>
      <c r="AB928" s="47">
        <f t="shared" si="440"/>
        <v>59.334235665338788</v>
      </c>
      <c r="AC928" s="51"/>
      <c r="AD928" s="12">
        <f t="shared" si="427"/>
        <v>-4.3374404172404608</v>
      </c>
      <c r="AE928" s="44">
        <f t="shared" si="441"/>
        <v>-248.51702979734122</v>
      </c>
      <c r="AF928" s="43">
        <f t="shared" si="448"/>
        <v>5.9037447372038461</v>
      </c>
      <c r="AG928" s="45">
        <f t="shared" si="445"/>
        <v>43433</v>
      </c>
      <c r="AH928" s="42">
        <f t="shared" si="446"/>
        <v>343</v>
      </c>
      <c r="AI928" s="45">
        <f t="shared" si="447"/>
        <v>43433</v>
      </c>
      <c r="AJ928" s="30">
        <f t="shared" si="431"/>
        <v>-21.729660651672326</v>
      </c>
      <c r="AK928" s="30">
        <f t="shared" si="432"/>
        <v>-55.212076305398305</v>
      </c>
      <c r="AL928" s="42"/>
      <c r="AM928" s="42"/>
    </row>
    <row r="929" spans="15:39" x14ac:dyDescent="0.25">
      <c r="O929" s="44">
        <f t="shared" si="442"/>
        <v>43.617644162318854</v>
      </c>
      <c r="P929" s="12">
        <f t="shared" si="443"/>
        <v>-7.3387604387855694</v>
      </c>
      <c r="Q929" s="44">
        <f t="shared" si="433"/>
        <v>-420.47999999998927</v>
      </c>
      <c r="R929" s="47">
        <f t="shared" si="434"/>
        <v>21.491605852705849</v>
      </c>
      <c r="S929" s="47">
        <f t="shared" si="435"/>
        <v>-55.347860365439246</v>
      </c>
      <c r="T929" s="47">
        <f t="shared" si="436"/>
        <v>59.374024363859832</v>
      </c>
      <c r="U929" s="12">
        <f t="shared" si="444"/>
        <v>1.2004161705924976</v>
      </c>
      <c r="V929" s="51">
        <f t="shared" si="437"/>
        <v>1.2004161705924976</v>
      </c>
      <c r="W929" s="47">
        <f t="shared" si="428"/>
        <v>4.3420088241822903</v>
      </c>
      <c r="X929" s="51">
        <f t="shared" si="438"/>
        <v>4.3420088241822903</v>
      </c>
      <c r="Y929" s="51">
        <f t="shared" si="439"/>
        <v>4.3499999999999996</v>
      </c>
      <c r="Z929" s="47">
        <f t="shared" si="429"/>
        <v>-21.491605852705849</v>
      </c>
      <c r="AA929" s="47">
        <f t="shared" si="430"/>
        <v>-55.347860365439246</v>
      </c>
      <c r="AB929" s="47">
        <f t="shared" si="440"/>
        <v>59.374024363859832</v>
      </c>
      <c r="AC929" s="51"/>
      <c r="AD929" s="12">
        <f t="shared" si="427"/>
        <v>-4.3420088241822903</v>
      </c>
      <c r="AE929" s="44">
        <f t="shared" si="441"/>
        <v>-248.77878023420632</v>
      </c>
      <c r="AF929" s="43">
        <f t="shared" si="448"/>
        <v>5.9083131441456755</v>
      </c>
      <c r="AG929" s="45">
        <f t="shared" si="445"/>
        <v>43434</v>
      </c>
      <c r="AH929" s="42">
        <f t="shared" si="446"/>
        <v>344</v>
      </c>
      <c r="AI929" s="45">
        <f t="shared" si="447"/>
        <v>43434</v>
      </c>
      <c r="AJ929" s="30">
        <f t="shared" si="431"/>
        <v>-21.491605852705849</v>
      </c>
      <c r="AK929" s="30">
        <f t="shared" si="432"/>
        <v>-55.347860365439246</v>
      </c>
      <c r="AL929" s="42"/>
      <c r="AM929" s="42"/>
    </row>
    <row r="930" spans="15:39" x14ac:dyDescent="0.25">
      <c r="O930" s="44">
        <f t="shared" si="442"/>
        <v>43.617644162318854</v>
      </c>
      <c r="P930" s="12">
        <f t="shared" si="443"/>
        <v>-7.3450436240927486</v>
      </c>
      <c r="Q930" s="44">
        <f t="shared" si="433"/>
        <v>-420.83999999998929</v>
      </c>
      <c r="R930" s="47">
        <f t="shared" si="434"/>
        <v>21.252702601939831</v>
      </c>
      <c r="S930" s="47">
        <f t="shared" si="435"/>
        <v>-55.482146012645494</v>
      </c>
      <c r="T930" s="47">
        <f t="shared" si="436"/>
        <v>59.413347776867568</v>
      </c>
      <c r="U930" s="12">
        <f t="shared" si="444"/>
        <v>1.2049826776520318</v>
      </c>
      <c r="V930" s="51">
        <f t="shared" si="437"/>
        <v>1.2049826776520318</v>
      </c>
      <c r="W930" s="47">
        <f t="shared" si="428"/>
        <v>4.3465753312418247</v>
      </c>
      <c r="X930" s="51">
        <f t="shared" si="438"/>
        <v>4.3465753312418247</v>
      </c>
      <c r="Y930" s="51">
        <f t="shared" si="439"/>
        <v>4.3499999999999996</v>
      </c>
      <c r="Z930" s="47">
        <f t="shared" si="429"/>
        <v>-21.252702601939838</v>
      </c>
      <c r="AA930" s="47">
        <f t="shared" si="430"/>
        <v>-55.482146012645494</v>
      </c>
      <c r="AB930" s="47">
        <f t="shared" si="440"/>
        <v>59.413347776867568</v>
      </c>
      <c r="AC930" s="51"/>
      <c r="AD930" s="12">
        <f t="shared" si="427"/>
        <v>-4.3465753312418247</v>
      </c>
      <c r="AE930" s="44">
        <f t="shared" si="441"/>
        <v>-249.04042181583435</v>
      </c>
      <c r="AF930" s="43">
        <f t="shared" si="448"/>
        <v>5.91287965120521</v>
      </c>
      <c r="AG930" s="45">
        <f t="shared" si="445"/>
        <v>43434</v>
      </c>
      <c r="AH930" s="42">
        <f t="shared" si="446"/>
        <v>344</v>
      </c>
      <c r="AI930" s="45">
        <f t="shared" si="447"/>
        <v>43434</v>
      </c>
      <c r="AJ930" s="30">
        <f t="shared" si="431"/>
        <v>-21.252702601939838</v>
      </c>
      <c r="AK930" s="30">
        <f t="shared" si="432"/>
        <v>-55.482146012645494</v>
      </c>
      <c r="AL930" s="42"/>
      <c r="AM930" s="42"/>
    </row>
    <row r="931" spans="15:39" x14ac:dyDescent="0.25">
      <c r="O931" s="44">
        <f t="shared" si="442"/>
        <v>43.617644162318854</v>
      </c>
      <c r="P931" s="12">
        <f t="shared" si="443"/>
        <v>-7.3513268093999278</v>
      </c>
      <c r="Q931" s="44">
        <f t="shared" si="433"/>
        <v>-421.19999999998919</v>
      </c>
      <c r="R931" s="47">
        <f t="shared" si="434"/>
        <v>21.012960330865543</v>
      </c>
      <c r="S931" s="47">
        <f t="shared" si="435"/>
        <v>-55.614927945649626</v>
      </c>
      <c r="T931" s="47">
        <f t="shared" si="436"/>
        <v>59.452205276729046</v>
      </c>
      <c r="U931" s="12">
        <f t="shared" si="444"/>
        <v>1.2095473109175876</v>
      </c>
      <c r="V931" s="51">
        <f t="shared" si="437"/>
        <v>1.2095473109175876</v>
      </c>
      <c r="W931" s="47">
        <f t="shared" si="428"/>
        <v>4.3511399645073805</v>
      </c>
      <c r="X931" s="51">
        <f t="shared" si="438"/>
        <v>4.3511399645073805</v>
      </c>
      <c r="Y931" s="51">
        <f t="shared" si="439"/>
        <v>4.3599999999999994</v>
      </c>
      <c r="Z931" s="47">
        <f t="shared" si="429"/>
        <v>-21.012960330865546</v>
      </c>
      <c r="AA931" s="47">
        <f t="shared" si="430"/>
        <v>-55.614927945649633</v>
      </c>
      <c r="AB931" s="47">
        <f t="shared" si="440"/>
        <v>59.452205276729053</v>
      </c>
      <c r="AC931" s="51"/>
      <c r="AD931" s="12">
        <f t="shared" si="427"/>
        <v>-4.3511399645073805</v>
      </c>
      <c r="AE931" s="44">
        <f t="shared" si="441"/>
        <v>-249.30195603697572</v>
      </c>
      <c r="AF931" s="43">
        <f t="shared" si="448"/>
        <v>5.9174442844707658</v>
      </c>
      <c r="AG931" s="45">
        <f t="shared" si="445"/>
        <v>43434</v>
      </c>
      <c r="AH931" s="42">
        <f t="shared" si="446"/>
        <v>344</v>
      </c>
      <c r="AI931" s="45">
        <f t="shared" si="447"/>
        <v>43434</v>
      </c>
      <c r="AJ931" s="30">
        <f t="shared" si="431"/>
        <v>-21.012960330865546</v>
      </c>
      <c r="AK931" s="30">
        <f t="shared" si="432"/>
        <v>-55.614927945649633</v>
      </c>
      <c r="AL931" s="42"/>
      <c r="AM931" s="42"/>
    </row>
    <row r="932" spans="15:39" x14ac:dyDescent="0.25">
      <c r="O932" s="44">
        <f t="shared" si="442"/>
        <v>43.617644162318854</v>
      </c>
      <c r="P932" s="12">
        <f t="shared" si="443"/>
        <v>-7.357609994707107</v>
      </c>
      <c r="Q932" s="44">
        <f t="shared" si="433"/>
        <v>-421.5599999999892</v>
      </c>
      <c r="R932" s="47">
        <f t="shared" si="434"/>
        <v>20.772388504097343</v>
      </c>
      <c r="S932" s="47">
        <f t="shared" si="435"/>
        <v>-55.746200922448288</v>
      </c>
      <c r="T932" s="47">
        <f t="shared" si="436"/>
        <v>59.490596243869753</v>
      </c>
      <c r="U932" s="12">
        <f t="shared" si="444"/>
        <v>1.2141100963653912</v>
      </c>
      <c r="V932" s="51">
        <f t="shared" si="437"/>
        <v>1.2141100963653912</v>
      </c>
      <c r="W932" s="47">
        <f t="shared" si="428"/>
        <v>4.3557027499551841</v>
      </c>
      <c r="X932" s="51">
        <f t="shared" si="438"/>
        <v>4.3557027499551841</v>
      </c>
      <c r="Y932" s="51">
        <f t="shared" si="439"/>
        <v>4.3599999999999994</v>
      </c>
      <c r="Z932" s="47">
        <f t="shared" si="429"/>
        <v>-20.77238850409735</v>
      </c>
      <c r="AA932" s="47">
        <f t="shared" si="430"/>
        <v>-55.746200922448288</v>
      </c>
      <c r="AB932" s="47">
        <f t="shared" si="440"/>
        <v>59.49059624386976</v>
      </c>
      <c r="AC932" s="51"/>
      <c r="AD932" s="12">
        <f t="shared" si="427"/>
        <v>-4.3557027499551841</v>
      </c>
      <c r="AE932" s="44">
        <f t="shared" si="441"/>
        <v>-249.56338438595859</v>
      </c>
      <c r="AF932" s="43">
        <f t="shared" si="448"/>
        <v>5.9220070699185694</v>
      </c>
      <c r="AG932" s="45">
        <f t="shared" si="445"/>
        <v>43435</v>
      </c>
      <c r="AH932" s="42">
        <f t="shared" si="446"/>
        <v>345</v>
      </c>
      <c r="AI932" s="45">
        <f t="shared" si="447"/>
        <v>43435</v>
      </c>
      <c r="AJ932" s="30">
        <f t="shared" si="431"/>
        <v>-20.77238850409735</v>
      </c>
      <c r="AK932" s="30">
        <f t="shared" si="432"/>
        <v>-55.746200922448288</v>
      </c>
      <c r="AL932" s="42"/>
      <c r="AM932" s="42"/>
    </row>
    <row r="933" spans="15:39" x14ac:dyDescent="0.25">
      <c r="O933" s="44">
        <f t="shared" si="442"/>
        <v>43.617644162318854</v>
      </c>
      <c r="P933" s="12">
        <f t="shared" si="443"/>
        <v>-7.3638931800142862</v>
      </c>
      <c r="Q933" s="44">
        <f t="shared" si="433"/>
        <v>-421.91999999998922</v>
      </c>
      <c r="R933" s="47">
        <f t="shared" si="434"/>
        <v>20.53099661899903</v>
      </c>
      <c r="S933" s="47">
        <f t="shared" si="435"/>
        <v>-55.875959760609142</v>
      </c>
      <c r="T933" s="47">
        <f t="shared" si="436"/>
        <v>59.52852006675927</v>
      </c>
      <c r="U933" s="12">
        <f t="shared" si="444"/>
        <v>1.218671059861256</v>
      </c>
      <c r="V933" s="51">
        <f t="shared" si="437"/>
        <v>1.218671059861256</v>
      </c>
      <c r="W933" s="47">
        <f t="shared" si="428"/>
        <v>4.3602637134510491</v>
      </c>
      <c r="X933" s="51">
        <f t="shared" si="438"/>
        <v>4.3602637134510491</v>
      </c>
      <c r="Y933" s="51">
        <f t="shared" si="439"/>
        <v>4.37</v>
      </c>
      <c r="Z933" s="47">
        <f t="shared" si="429"/>
        <v>-20.53099661899903</v>
      </c>
      <c r="AA933" s="47">
        <f t="shared" si="430"/>
        <v>-55.875959760609135</v>
      </c>
      <c r="AB933" s="47">
        <f t="shared" si="440"/>
        <v>59.528520066759263</v>
      </c>
      <c r="AC933" s="51"/>
      <c r="AD933" s="12">
        <f t="shared" si="427"/>
        <v>-4.3602637134510491</v>
      </c>
      <c r="AE933" s="44">
        <f t="shared" si="441"/>
        <v>-249.82470834478488</v>
      </c>
      <c r="AF933" s="43">
        <f t="shared" si="448"/>
        <v>5.9265680334144344</v>
      </c>
      <c r="AG933" s="45">
        <f t="shared" si="445"/>
        <v>43435</v>
      </c>
      <c r="AH933" s="42">
        <f t="shared" si="446"/>
        <v>345</v>
      </c>
      <c r="AI933" s="45">
        <f t="shared" si="447"/>
        <v>43435</v>
      </c>
      <c r="AJ933" s="30">
        <f t="shared" si="431"/>
        <v>-20.53099661899903</v>
      </c>
      <c r="AK933" s="30">
        <f t="shared" si="432"/>
        <v>-55.875959760609135</v>
      </c>
      <c r="AL933" s="42"/>
      <c r="AM933" s="42"/>
    </row>
    <row r="934" spans="15:39" x14ac:dyDescent="0.25">
      <c r="O934" s="44">
        <f t="shared" si="442"/>
        <v>43.617644162318854</v>
      </c>
      <c r="P934" s="12">
        <f t="shared" si="443"/>
        <v>-7.3701763653214654</v>
      </c>
      <c r="Q934" s="44">
        <f t="shared" si="433"/>
        <v>-422.27999999998912</v>
      </c>
      <c r="R934" s="47">
        <f t="shared" si="434"/>
        <v>20.288794205308893</v>
      </c>
      <c r="S934" s="47">
        <f t="shared" si="435"/>
        <v>-56.00419933747542</v>
      </c>
      <c r="T934" s="47">
        <f t="shared" si="436"/>
        <v>59.565976141897124</v>
      </c>
      <c r="U934" s="12">
        <f t="shared" si="444"/>
        <v>1.2232302271622457</v>
      </c>
      <c r="V934" s="51">
        <f t="shared" si="437"/>
        <v>1.2232302271622457</v>
      </c>
      <c r="W934" s="47">
        <f t="shared" si="428"/>
        <v>4.3648228807520386</v>
      </c>
      <c r="X934" s="51">
        <f t="shared" si="438"/>
        <v>4.3648228807520386</v>
      </c>
      <c r="Y934" s="51">
        <f t="shared" si="439"/>
        <v>4.37</v>
      </c>
      <c r="Z934" s="47">
        <f t="shared" si="429"/>
        <v>-20.288794205308896</v>
      </c>
      <c r="AA934" s="47">
        <f t="shared" si="430"/>
        <v>-56.004199337475413</v>
      </c>
      <c r="AB934" s="47">
        <f t="shared" si="440"/>
        <v>59.565976141897124</v>
      </c>
      <c r="AC934" s="51"/>
      <c r="AD934" s="12">
        <f t="shared" si="427"/>
        <v>-4.3648228807520386</v>
      </c>
      <c r="AE934" s="44">
        <f t="shared" si="441"/>
        <v>-250.08592938922561</v>
      </c>
      <c r="AF934" s="43">
        <f t="shared" si="448"/>
        <v>5.9311272007154239</v>
      </c>
      <c r="AG934" s="45">
        <f t="shared" si="445"/>
        <v>43435</v>
      </c>
      <c r="AH934" s="42">
        <f t="shared" si="446"/>
        <v>345</v>
      </c>
      <c r="AI934" s="45">
        <f t="shared" si="447"/>
        <v>43435</v>
      </c>
      <c r="AJ934" s="30">
        <f t="shared" si="431"/>
        <v>-20.288794205308896</v>
      </c>
      <c r="AK934" s="30">
        <f t="shared" si="432"/>
        <v>-56.004199337475413</v>
      </c>
      <c r="AL934" s="42"/>
      <c r="AM934" s="42"/>
    </row>
    <row r="935" spans="15:39" x14ac:dyDescent="0.25">
      <c r="O935" s="44">
        <f t="shared" si="442"/>
        <v>43.617644162318854</v>
      </c>
      <c r="P935" s="12">
        <f t="shared" si="443"/>
        <v>-7.3764595506286446</v>
      </c>
      <c r="Q935" s="44">
        <f t="shared" si="433"/>
        <v>-422.63999999998913</v>
      </c>
      <c r="R935" s="47">
        <f t="shared" si="434"/>
        <v>20.045790824763511</v>
      </c>
      <c r="S935" s="47">
        <f t="shared" si="435"/>
        <v>-56.130914590368235</v>
      </c>
      <c r="T935" s="47">
        <f t="shared" si="436"/>
        <v>59.602963873798984</v>
      </c>
      <c r="U935" s="12">
        <f t="shared" si="444"/>
        <v>1.2277876239183296</v>
      </c>
      <c r="V935" s="51">
        <f t="shared" si="437"/>
        <v>1.2277876239183296</v>
      </c>
      <c r="W935" s="47">
        <f t="shared" si="428"/>
        <v>4.3693802775081227</v>
      </c>
      <c r="X935" s="51">
        <f t="shared" si="438"/>
        <v>4.3693802775081227</v>
      </c>
      <c r="Y935" s="51">
        <f t="shared" si="439"/>
        <v>4.37</v>
      </c>
      <c r="Z935" s="47">
        <f t="shared" si="429"/>
        <v>-20.045790824763507</v>
      </c>
      <c r="AA935" s="47">
        <f t="shared" si="430"/>
        <v>-56.130914590368235</v>
      </c>
      <c r="AB935" s="47">
        <f t="shared" si="440"/>
        <v>59.602963873798977</v>
      </c>
      <c r="AC935" s="51"/>
      <c r="AD935" s="12">
        <f t="shared" si="427"/>
        <v>-4.3693802775081227</v>
      </c>
      <c r="AE935" s="44">
        <f t="shared" si="441"/>
        <v>-250.34704898891587</v>
      </c>
      <c r="AF935" s="43">
        <f t="shared" si="448"/>
        <v>5.935684597471508</v>
      </c>
      <c r="AG935" s="45">
        <f t="shared" si="445"/>
        <v>43435</v>
      </c>
      <c r="AH935" s="42">
        <f t="shared" si="446"/>
        <v>345</v>
      </c>
      <c r="AI935" s="45">
        <f t="shared" si="447"/>
        <v>43435</v>
      </c>
      <c r="AJ935" s="30">
        <f t="shared" si="431"/>
        <v>-20.045790824763507</v>
      </c>
      <c r="AK935" s="30">
        <f t="shared" si="432"/>
        <v>-56.130914590368235</v>
      </c>
      <c r="AL935" s="42"/>
      <c r="AM935" s="42"/>
    </row>
    <row r="936" spans="15:39" x14ac:dyDescent="0.25">
      <c r="O936" s="44">
        <f t="shared" si="442"/>
        <v>43.617644162318854</v>
      </c>
      <c r="P936" s="12">
        <f t="shared" si="443"/>
        <v>-7.3827427359358238</v>
      </c>
      <c r="Q936" s="44">
        <f t="shared" si="433"/>
        <v>-422.99999999998914</v>
      </c>
      <c r="R936" s="47">
        <f t="shared" si="434"/>
        <v>19.801996070720261</v>
      </c>
      <c r="S936" s="47">
        <f t="shared" si="435"/>
        <v>-56.256100516786347</v>
      </c>
      <c r="T936" s="47">
        <f t="shared" si="436"/>
        <v>59.639482674982936</v>
      </c>
      <c r="U936" s="12">
        <f t="shared" si="444"/>
        <v>1.2323432756740236</v>
      </c>
      <c r="V936" s="51">
        <f t="shared" si="437"/>
        <v>1.2323432756740236</v>
      </c>
      <c r="W936" s="47">
        <f t="shared" si="428"/>
        <v>4.3739359292638165</v>
      </c>
      <c r="X936" s="51">
        <f t="shared" si="438"/>
        <v>4.3739359292638165</v>
      </c>
      <c r="Y936" s="51">
        <f t="shared" si="439"/>
        <v>4.38</v>
      </c>
      <c r="Z936" s="47">
        <f t="shared" si="429"/>
        <v>-19.801996070720257</v>
      </c>
      <c r="AA936" s="47">
        <f t="shared" si="430"/>
        <v>-56.256100516786347</v>
      </c>
      <c r="AB936" s="47">
        <f t="shared" si="440"/>
        <v>59.639482674982929</v>
      </c>
      <c r="AC936" s="51"/>
      <c r="AD936" s="12">
        <f t="shared" si="427"/>
        <v>-4.3739359292638165</v>
      </c>
      <c r="AE936" s="44">
        <f t="shared" si="441"/>
        <v>-250.60806860744847</v>
      </c>
      <c r="AF936" s="43">
        <f t="shared" si="448"/>
        <v>5.9402402492272017</v>
      </c>
      <c r="AG936" s="45">
        <f t="shared" si="445"/>
        <v>43436</v>
      </c>
      <c r="AH936" s="42">
        <f t="shared" si="446"/>
        <v>346</v>
      </c>
      <c r="AI936" s="45">
        <f t="shared" si="447"/>
        <v>43436</v>
      </c>
      <c r="AJ936" s="30">
        <f t="shared" si="431"/>
        <v>-19.801996070720257</v>
      </c>
      <c r="AK936" s="30">
        <f t="shared" si="432"/>
        <v>-56.256100516786347</v>
      </c>
      <c r="AL936" s="42"/>
      <c r="AM936" s="42"/>
    </row>
    <row r="937" spans="15:39" x14ac:dyDescent="0.25">
      <c r="O937" s="44">
        <f t="shared" si="442"/>
        <v>43.617644162318854</v>
      </c>
      <c r="P937" s="12">
        <f t="shared" si="443"/>
        <v>-7.3890259212430029</v>
      </c>
      <c r="Q937" s="44">
        <f t="shared" si="433"/>
        <v>-423.3599999999891</v>
      </c>
      <c r="R937" s="47">
        <f t="shared" si="434"/>
        <v>19.557419567778584</v>
      </c>
      <c r="S937" s="47">
        <f t="shared" si="435"/>
        <v>-56.379752174603752</v>
      </c>
      <c r="T937" s="47">
        <f t="shared" si="436"/>
        <v>59.675531965956239</v>
      </c>
      <c r="U937" s="12">
        <f t="shared" si="444"/>
        <v>1.2368972078700231</v>
      </c>
      <c r="V937" s="51">
        <f t="shared" si="437"/>
        <v>1.2368972078700231</v>
      </c>
      <c r="W937" s="47">
        <f t="shared" si="428"/>
        <v>4.3784898614598164</v>
      </c>
      <c r="X937" s="51">
        <f t="shared" si="438"/>
        <v>4.3784898614598164</v>
      </c>
      <c r="Y937" s="51">
        <f t="shared" si="439"/>
        <v>4.38</v>
      </c>
      <c r="Z937" s="47">
        <f t="shared" si="429"/>
        <v>-19.557419567778588</v>
      </c>
      <c r="AA937" s="47">
        <f t="shared" si="430"/>
        <v>-56.379752174603745</v>
      </c>
      <c r="AB937" s="47">
        <f t="shared" si="440"/>
        <v>59.675531965956232</v>
      </c>
      <c r="AC937" s="51"/>
      <c r="AD937" s="12">
        <f t="shared" si="427"/>
        <v>-4.3784898614598164</v>
      </c>
      <c r="AE937" s="44">
        <f t="shared" si="441"/>
        <v>-250.86898970246801</v>
      </c>
      <c r="AF937" s="43">
        <f t="shared" si="448"/>
        <v>5.9447941814232017</v>
      </c>
      <c r="AG937" s="45">
        <f t="shared" si="445"/>
        <v>43436</v>
      </c>
      <c r="AH937" s="42">
        <f t="shared" si="446"/>
        <v>346</v>
      </c>
      <c r="AI937" s="45">
        <f t="shared" si="447"/>
        <v>43436</v>
      </c>
      <c r="AJ937" s="30">
        <f t="shared" si="431"/>
        <v>-19.557419567778588</v>
      </c>
      <c r="AK937" s="30">
        <f t="shared" si="432"/>
        <v>-56.379752174603745</v>
      </c>
      <c r="AL937" s="42"/>
      <c r="AM937" s="42"/>
    </row>
    <row r="938" spans="15:39" x14ac:dyDescent="0.25">
      <c r="O938" s="44">
        <f t="shared" si="442"/>
        <v>43.617644162318854</v>
      </c>
      <c r="P938" s="12">
        <f t="shared" si="443"/>
        <v>-7.3953091065501821</v>
      </c>
      <c r="Q938" s="44">
        <f t="shared" si="433"/>
        <v>-423.71999999998906</v>
      </c>
      <c r="R938" s="47">
        <f t="shared" si="434"/>
        <v>19.31207097140004</v>
      </c>
      <c r="S938" s="47">
        <f t="shared" si="435"/>
        <v>-56.501864682264724</v>
      </c>
      <c r="T938" s="47">
        <f t="shared" si="436"/>
        <v>59.711111175202106</v>
      </c>
      <c r="U938" s="12">
        <f t="shared" si="444"/>
        <v>1.241449445844824</v>
      </c>
      <c r="V938" s="51">
        <f t="shared" si="437"/>
        <v>1.241449445844824</v>
      </c>
      <c r="W938" s="47">
        <f t="shared" si="428"/>
        <v>4.3830420994346166</v>
      </c>
      <c r="X938" s="51">
        <f t="shared" si="438"/>
        <v>4.3830420994346166</v>
      </c>
      <c r="Y938" s="51">
        <f t="shared" si="439"/>
        <v>4.3899999999999997</v>
      </c>
      <c r="Z938" s="47">
        <f t="shared" si="429"/>
        <v>-19.312070971400036</v>
      </c>
      <c r="AA938" s="47">
        <f t="shared" si="430"/>
        <v>-56.501864682264724</v>
      </c>
      <c r="AB938" s="47">
        <f t="shared" si="440"/>
        <v>59.711111175202106</v>
      </c>
      <c r="AC938" s="51"/>
      <c r="AD938" s="12">
        <f t="shared" si="427"/>
        <v>-4.3830420994346166</v>
      </c>
      <c r="AE938" s="44">
        <f t="shared" si="441"/>
        <v>-251.12981372576323</v>
      </c>
      <c r="AF938" s="43">
        <f t="shared" si="448"/>
        <v>5.9493464193980019</v>
      </c>
      <c r="AG938" s="45">
        <f t="shared" si="445"/>
        <v>43436</v>
      </c>
      <c r="AH938" s="42">
        <f t="shared" si="446"/>
        <v>346</v>
      </c>
      <c r="AI938" s="45">
        <f t="shared" si="447"/>
        <v>43436</v>
      </c>
      <c r="AJ938" s="30">
        <f t="shared" si="431"/>
        <v>-19.312070971400036</v>
      </c>
      <c r="AK938" s="30">
        <f t="shared" si="432"/>
        <v>-56.501864682264724</v>
      </c>
      <c r="AL938" s="42"/>
      <c r="AM938" s="42"/>
    </row>
    <row r="939" spans="15:39" x14ac:dyDescent="0.25">
      <c r="O939" s="44">
        <f t="shared" si="442"/>
        <v>43.617644162318854</v>
      </c>
      <c r="P939" s="12">
        <f t="shared" si="443"/>
        <v>-7.4015922918573613</v>
      </c>
      <c r="Q939" s="44">
        <f t="shared" si="433"/>
        <v>-424.07999999998907</v>
      </c>
      <c r="R939" s="47">
        <f t="shared" si="434"/>
        <v>19.065959967527107</v>
      </c>
      <c r="S939" s="47">
        <f t="shared" si="435"/>
        <v>-56.622433218976539</v>
      </c>
      <c r="T939" s="47">
        <f t="shared" si="436"/>
        <v>59.746219739166797</v>
      </c>
      <c r="U939" s="12">
        <f t="shared" si="444"/>
        <v>1.2460000148363315</v>
      </c>
      <c r="V939" s="51">
        <f t="shared" si="437"/>
        <v>1.2460000148363315</v>
      </c>
      <c r="W939" s="47">
        <f t="shared" si="428"/>
        <v>4.3875926684261248</v>
      </c>
      <c r="X939" s="51">
        <f t="shared" si="438"/>
        <v>4.3875926684261248</v>
      </c>
      <c r="Y939" s="51">
        <f t="shared" si="439"/>
        <v>4.3899999999999997</v>
      </c>
      <c r="Z939" s="47">
        <f t="shared" si="429"/>
        <v>-19.065959967527107</v>
      </c>
      <c r="AA939" s="47">
        <f t="shared" si="430"/>
        <v>-56.622433218976539</v>
      </c>
      <c r="AB939" s="47">
        <f t="shared" si="440"/>
        <v>59.746219739166797</v>
      </c>
      <c r="AC939" s="51"/>
      <c r="AD939" s="12">
        <f t="shared" si="427"/>
        <v>-4.3875926684261248</v>
      </c>
      <c r="AE939" s="44">
        <f t="shared" si="441"/>
        <v>-251.39054212335978</v>
      </c>
      <c r="AF939" s="43">
        <f t="shared" si="448"/>
        <v>5.9538969883895101</v>
      </c>
      <c r="AG939" s="45">
        <f t="shared" si="445"/>
        <v>43436</v>
      </c>
      <c r="AH939" s="42">
        <f t="shared" si="446"/>
        <v>346</v>
      </c>
      <c r="AI939" s="45">
        <f t="shared" si="447"/>
        <v>43436</v>
      </c>
      <c r="AJ939" s="30">
        <f t="shared" si="431"/>
        <v>-19.065959967527107</v>
      </c>
      <c r="AK939" s="30">
        <f t="shared" si="432"/>
        <v>-56.622433218976539</v>
      </c>
      <c r="AL939" s="42"/>
      <c r="AM939" s="42"/>
    </row>
    <row r="940" spans="15:39" x14ac:dyDescent="0.25">
      <c r="O940" s="44">
        <f t="shared" si="442"/>
        <v>43.617644162318854</v>
      </c>
      <c r="P940" s="12">
        <f t="shared" si="443"/>
        <v>-7.4078754771645405</v>
      </c>
      <c r="Q940" s="44">
        <f t="shared" si="433"/>
        <v>-424.43999999998903</v>
      </c>
      <c r="R940" s="47">
        <f t="shared" si="434"/>
        <v>18.819096272200809</v>
      </c>
      <c r="S940" s="47">
        <f t="shared" si="435"/>
        <v>-56.741453024899819</v>
      </c>
      <c r="T940" s="47">
        <f t="shared" si="436"/>
        <v>59.780857102246998</v>
      </c>
      <c r="U940" s="12">
        <f t="shared" si="444"/>
        <v>1.2505489399834622</v>
      </c>
      <c r="V940" s="51">
        <f t="shared" si="437"/>
        <v>1.2505489399834622</v>
      </c>
      <c r="W940" s="47">
        <f t="shared" si="428"/>
        <v>4.3921415935732551</v>
      </c>
      <c r="X940" s="51">
        <f t="shared" si="438"/>
        <v>4.3921415935732551</v>
      </c>
      <c r="Y940" s="51">
        <f t="shared" si="439"/>
        <v>4.3999999999999995</v>
      </c>
      <c r="Z940" s="47">
        <f t="shared" si="429"/>
        <v>-18.819096272200813</v>
      </c>
      <c r="AA940" s="47">
        <f t="shared" si="430"/>
        <v>-56.741453024899819</v>
      </c>
      <c r="AB940" s="47">
        <f t="shared" si="440"/>
        <v>59.780857102246998</v>
      </c>
      <c r="AC940" s="51"/>
      <c r="AD940" s="12">
        <f t="shared" si="427"/>
        <v>-4.3921415935732551</v>
      </c>
      <c r="AE940" s="44">
        <f t="shared" si="441"/>
        <v>-251.65117633561124</v>
      </c>
      <c r="AF940" s="43">
        <f t="shared" si="448"/>
        <v>5.9584459135366403</v>
      </c>
      <c r="AG940" s="45">
        <f t="shared" si="445"/>
        <v>43437</v>
      </c>
      <c r="AH940" s="42">
        <f t="shared" si="446"/>
        <v>347</v>
      </c>
      <c r="AI940" s="45">
        <f t="shared" si="447"/>
        <v>43437</v>
      </c>
      <c r="AJ940" s="30">
        <f t="shared" si="431"/>
        <v>-18.819096272200813</v>
      </c>
      <c r="AK940" s="30">
        <f t="shared" si="432"/>
        <v>-56.741453024899819</v>
      </c>
      <c r="AL940" s="42"/>
      <c r="AM940" s="42"/>
    </row>
    <row r="941" spans="15:39" x14ac:dyDescent="0.25">
      <c r="O941" s="44">
        <f t="shared" si="442"/>
        <v>43.617644162318854</v>
      </c>
      <c r="P941" s="12">
        <f t="shared" si="443"/>
        <v>-7.4141586624717197</v>
      </c>
      <c r="Q941" s="44">
        <f t="shared" si="433"/>
        <v>-424.79999999998898</v>
      </c>
      <c r="R941" s="47">
        <f t="shared" si="434"/>
        <v>18.571489631177137</v>
      </c>
      <c r="S941" s="47">
        <f t="shared" si="435"/>
        <v>-56.858919401336422</v>
      </c>
      <c r="T941" s="47">
        <f t="shared" si="436"/>
        <v>59.815022716777356</v>
      </c>
      <c r="U941" s="12">
        <f t="shared" si="444"/>
        <v>1.2550962463277329</v>
      </c>
      <c r="V941" s="51">
        <f t="shared" si="437"/>
        <v>1.2550962463277329</v>
      </c>
      <c r="W941" s="47">
        <f t="shared" si="428"/>
        <v>4.3966888999175264</v>
      </c>
      <c r="X941" s="51">
        <f t="shared" si="438"/>
        <v>4.3966888999175264</v>
      </c>
      <c r="Y941" s="51">
        <f t="shared" si="439"/>
        <v>4.3999999999999995</v>
      </c>
      <c r="Z941" s="47">
        <f t="shared" si="429"/>
        <v>-18.571489631177133</v>
      </c>
      <c r="AA941" s="47">
        <f t="shared" si="430"/>
        <v>-56.858919401336422</v>
      </c>
      <c r="AB941" s="47">
        <f t="shared" si="440"/>
        <v>59.815022716777356</v>
      </c>
      <c r="AC941" s="51"/>
      <c r="AD941" s="12">
        <f t="shared" si="427"/>
        <v>-4.3966888999175264</v>
      </c>
      <c r="AE941" s="44">
        <f t="shared" si="441"/>
        <v>-251.91171779729106</v>
      </c>
      <c r="AF941" s="43">
        <f t="shared" si="448"/>
        <v>5.9629932198809117</v>
      </c>
      <c r="AG941" s="45">
        <f t="shared" si="445"/>
        <v>43437</v>
      </c>
      <c r="AH941" s="42">
        <f t="shared" si="446"/>
        <v>347</v>
      </c>
      <c r="AI941" s="45">
        <f t="shared" si="447"/>
        <v>43437</v>
      </c>
      <c r="AJ941" s="30">
        <f t="shared" si="431"/>
        <v>-18.571489631177133</v>
      </c>
      <c r="AK941" s="30">
        <f t="shared" si="432"/>
        <v>-56.858919401336422</v>
      </c>
      <c r="AL941" s="42"/>
      <c r="AM941" s="42"/>
    </row>
    <row r="942" spans="15:39" x14ac:dyDescent="0.25">
      <c r="O942" s="44">
        <f t="shared" si="442"/>
        <v>43.617644162318854</v>
      </c>
      <c r="P942" s="12">
        <f t="shared" si="443"/>
        <v>-7.4204418477788989</v>
      </c>
      <c r="Q942" s="44">
        <f t="shared" si="433"/>
        <v>-425.159999999989</v>
      </c>
      <c r="R942" s="47">
        <f t="shared" si="434"/>
        <v>18.323149819542312</v>
      </c>
      <c r="S942" s="47">
        <f t="shared" si="435"/>
        <v>-56.974827710914944</v>
      </c>
      <c r="T942" s="47">
        <f t="shared" si="436"/>
        <v>59.848716043018293</v>
      </c>
      <c r="U942" s="12">
        <f t="shared" si="444"/>
        <v>1.2596419588148395</v>
      </c>
      <c r="V942" s="51">
        <f t="shared" si="437"/>
        <v>1.2596419588148395</v>
      </c>
      <c r="W942" s="47">
        <f t="shared" si="428"/>
        <v>4.4012346124046324</v>
      </c>
      <c r="X942" s="51">
        <f t="shared" si="438"/>
        <v>4.4012346124046324</v>
      </c>
      <c r="Y942" s="51">
        <f t="shared" si="439"/>
        <v>4.41</v>
      </c>
      <c r="Z942" s="47">
        <f t="shared" si="429"/>
        <v>-18.323149819542316</v>
      </c>
      <c r="AA942" s="47">
        <f t="shared" si="430"/>
        <v>-56.974827710914944</v>
      </c>
      <c r="AB942" s="47">
        <f t="shared" si="440"/>
        <v>59.848716043018293</v>
      </c>
      <c r="AC942" s="51"/>
      <c r="AD942" s="12">
        <f t="shared" si="427"/>
        <v>-4.4012346124046324</v>
      </c>
      <c r="AE942" s="44">
        <f t="shared" si="441"/>
        <v>-252.17216793768213</v>
      </c>
      <c r="AF942" s="43">
        <f t="shared" si="448"/>
        <v>5.9675389323680177</v>
      </c>
      <c r="AG942" s="45">
        <f t="shared" si="445"/>
        <v>43437</v>
      </c>
      <c r="AH942" s="42">
        <f t="shared" si="446"/>
        <v>347</v>
      </c>
      <c r="AI942" s="45">
        <f t="shared" si="447"/>
        <v>43437</v>
      </c>
      <c r="AJ942" s="30">
        <f t="shared" si="431"/>
        <v>-18.323149819542316</v>
      </c>
      <c r="AK942" s="30">
        <f t="shared" si="432"/>
        <v>-56.974827710914944</v>
      </c>
      <c r="AL942" s="42"/>
      <c r="AM942" s="42"/>
    </row>
    <row r="943" spans="15:39" x14ac:dyDescent="0.25">
      <c r="O943" s="44">
        <f t="shared" si="442"/>
        <v>43.617644162318854</v>
      </c>
      <c r="P943" s="12">
        <f t="shared" si="443"/>
        <v>-7.4267250330860781</v>
      </c>
      <c r="Q943" s="44">
        <f t="shared" si="433"/>
        <v>-425.51999999998895</v>
      </c>
      <c r="R943" s="47">
        <f t="shared" si="434"/>
        <v>18.074086641326868</v>
      </c>
      <c r="S943" s="47">
        <f t="shared" si="435"/>
        <v>-57.08917337777379</v>
      </c>
      <c r="T943" s="47">
        <f t="shared" si="436"/>
        <v>59.881936549143987</v>
      </c>
      <c r="U943" s="12">
        <f t="shared" si="444"/>
        <v>1.2641861022962293</v>
      </c>
      <c r="V943" s="51">
        <f t="shared" si="437"/>
        <v>1.2641861022962293</v>
      </c>
      <c r="W943" s="47">
        <f t="shared" si="428"/>
        <v>4.405778755886022</v>
      </c>
      <c r="X943" s="51">
        <f t="shared" si="438"/>
        <v>4.405778755886022</v>
      </c>
      <c r="Y943" s="51">
        <f t="shared" si="439"/>
        <v>4.41</v>
      </c>
      <c r="Z943" s="47">
        <f t="shared" si="429"/>
        <v>-18.074086641326868</v>
      </c>
      <c r="AA943" s="47">
        <f t="shared" si="430"/>
        <v>-57.089173377773797</v>
      </c>
      <c r="AB943" s="47">
        <f t="shared" si="440"/>
        <v>59.881936549143987</v>
      </c>
      <c r="AC943" s="51"/>
      <c r="AD943" s="12">
        <f t="shared" si="427"/>
        <v>-4.405778755886022</v>
      </c>
      <c r="AE943" s="44">
        <f t="shared" si="441"/>
        <v>-252.43252818066767</v>
      </c>
      <c r="AF943" s="43">
        <f t="shared" si="448"/>
        <v>5.9720830758494072</v>
      </c>
      <c r="AG943" s="45">
        <f t="shared" si="445"/>
        <v>43437</v>
      </c>
      <c r="AH943" s="42">
        <f t="shared" si="446"/>
        <v>347</v>
      </c>
      <c r="AI943" s="45">
        <f t="shared" si="447"/>
        <v>43437</v>
      </c>
      <c r="AJ943" s="30">
        <f t="shared" si="431"/>
        <v>-18.074086641326868</v>
      </c>
      <c r="AK943" s="30">
        <f t="shared" si="432"/>
        <v>-57.089173377773797</v>
      </c>
      <c r="AL943" s="42"/>
      <c r="AM943" s="42"/>
    </row>
    <row r="944" spans="15:39" x14ac:dyDescent="0.25">
      <c r="O944" s="44">
        <f t="shared" si="442"/>
        <v>43.617644162318854</v>
      </c>
      <c r="P944" s="12">
        <f t="shared" si="443"/>
        <v>-7.4330082183932573</v>
      </c>
      <c r="Q944" s="44">
        <f t="shared" si="433"/>
        <v>-425.87999999998891</v>
      </c>
      <c r="R944" s="47">
        <f t="shared" si="434"/>
        <v>17.824309929118616</v>
      </c>
      <c r="S944" s="47">
        <f t="shared" si="435"/>
        <v>-57.201951887741814</v>
      </c>
      <c r="T944" s="47">
        <f t="shared" si="436"/>
        <v>59.914683711230637</v>
      </c>
      <c r="U944" s="12">
        <f t="shared" si="444"/>
        <v>1.2687287015306581</v>
      </c>
      <c r="V944" s="51">
        <f t="shared" si="437"/>
        <v>1.2687287015306581</v>
      </c>
      <c r="W944" s="47">
        <f t="shared" si="428"/>
        <v>4.410321355120451</v>
      </c>
      <c r="X944" s="51">
        <f t="shared" si="438"/>
        <v>4.410321355120451</v>
      </c>
      <c r="Y944" s="51">
        <f t="shared" si="439"/>
        <v>4.42</v>
      </c>
      <c r="Z944" s="47">
        <f t="shared" si="429"/>
        <v>-17.824309929118616</v>
      </c>
      <c r="AA944" s="47">
        <f t="shared" si="430"/>
        <v>-57.201951887741814</v>
      </c>
      <c r="AB944" s="47">
        <f t="shared" si="440"/>
        <v>59.914683711230637</v>
      </c>
      <c r="AC944" s="51"/>
      <c r="AD944" s="12">
        <f t="shared" si="427"/>
        <v>-4.410321355120451</v>
      </c>
      <c r="AE944" s="44">
        <f t="shared" si="441"/>
        <v>-252.6927999448198</v>
      </c>
      <c r="AF944" s="43">
        <f t="shared" si="448"/>
        <v>5.9766256750838362</v>
      </c>
      <c r="AG944" s="45">
        <f t="shared" si="445"/>
        <v>43438</v>
      </c>
      <c r="AH944" s="42">
        <f t="shared" si="446"/>
        <v>348</v>
      </c>
      <c r="AI944" s="45">
        <f t="shared" si="447"/>
        <v>43438</v>
      </c>
      <c r="AJ944" s="30">
        <f t="shared" si="431"/>
        <v>-17.824309929118616</v>
      </c>
      <c r="AK944" s="30">
        <f t="shared" si="432"/>
        <v>-57.201951887741814</v>
      </c>
      <c r="AL944" s="42"/>
      <c r="AM944" s="42"/>
    </row>
    <row r="945" spans="15:39" x14ac:dyDescent="0.25">
      <c r="O945" s="44">
        <f t="shared" si="442"/>
        <v>43.617644162318854</v>
      </c>
      <c r="P945" s="12">
        <f t="shared" si="443"/>
        <v>-7.4392914037004365</v>
      </c>
      <c r="Q945" s="44">
        <f t="shared" si="433"/>
        <v>-426.23999999998892</v>
      </c>
      <c r="R945" s="47">
        <f t="shared" si="434"/>
        <v>17.573829543674474</v>
      </c>
      <c r="S945" s="47">
        <f t="shared" si="435"/>
        <v>-57.313158788516567</v>
      </c>
      <c r="T945" s="47">
        <f t="shared" si="436"/>
        <v>59.946957013244962</v>
      </c>
      <c r="U945" s="12">
        <f t="shared" si="444"/>
        <v>1.2732697811857432</v>
      </c>
      <c r="V945" s="51">
        <f t="shared" si="437"/>
        <v>1.2732697811857432</v>
      </c>
      <c r="W945" s="47">
        <f t="shared" si="428"/>
        <v>4.4148624347755359</v>
      </c>
      <c r="X945" s="51">
        <f t="shared" si="438"/>
        <v>4.4148624347755359</v>
      </c>
      <c r="Y945" s="51">
        <f t="shared" si="439"/>
        <v>4.42</v>
      </c>
      <c r="Z945" s="47">
        <f t="shared" si="429"/>
        <v>-17.573829543674474</v>
      </c>
      <c r="AA945" s="47">
        <f t="shared" si="430"/>
        <v>-57.313158788516567</v>
      </c>
      <c r="AB945" s="47">
        <f t="shared" si="440"/>
        <v>59.946957013244962</v>
      </c>
      <c r="AC945" s="51"/>
      <c r="AD945" s="12">
        <f t="shared" si="427"/>
        <v>-4.4148624347755359</v>
      </c>
      <c r="AE945" s="44">
        <f t="shared" si="441"/>
        <v>-252.95298464348889</v>
      </c>
      <c r="AF945" s="43">
        <f t="shared" si="448"/>
        <v>5.9811667547389211</v>
      </c>
      <c r="AG945" s="45">
        <f t="shared" si="445"/>
        <v>43438</v>
      </c>
      <c r="AH945" s="42">
        <f t="shared" si="446"/>
        <v>348</v>
      </c>
      <c r="AI945" s="45">
        <f t="shared" si="447"/>
        <v>43438</v>
      </c>
      <c r="AJ945" s="30">
        <f t="shared" si="431"/>
        <v>-17.573829543674474</v>
      </c>
      <c r="AK945" s="30">
        <f t="shared" si="432"/>
        <v>-57.313158788516567</v>
      </c>
      <c r="AL945" s="42"/>
      <c r="AM945" s="42"/>
    </row>
    <row r="946" spans="15:39" x14ac:dyDescent="0.25">
      <c r="O946" s="44">
        <f t="shared" si="442"/>
        <v>43.617644162318854</v>
      </c>
      <c r="P946" s="12">
        <f t="shared" si="443"/>
        <v>-7.4455745890076157</v>
      </c>
      <c r="Q946" s="44">
        <f t="shared" si="433"/>
        <v>-426.59999999998888</v>
      </c>
      <c r="R946" s="47">
        <f t="shared" si="434"/>
        <v>17.322655373531163</v>
      </c>
      <c r="S946" s="47">
        <f t="shared" si="435"/>
        <v>-57.422789689840002</v>
      </c>
      <c r="T946" s="47">
        <f t="shared" si="436"/>
        <v>59.978755947032802</v>
      </c>
      <c r="U946" s="12">
        <f t="shared" si="444"/>
        <v>1.2778093658395033</v>
      </c>
      <c r="V946" s="51">
        <f t="shared" si="437"/>
        <v>1.2778093658395033</v>
      </c>
      <c r="W946" s="47">
        <f t="shared" si="428"/>
        <v>4.4194020194292962</v>
      </c>
      <c r="X946" s="51">
        <f t="shared" si="438"/>
        <v>4.4194020194292962</v>
      </c>
      <c r="Y946" s="51">
        <f t="shared" si="439"/>
        <v>4.42</v>
      </c>
      <c r="Z946" s="47">
        <f t="shared" si="429"/>
        <v>-17.322655373531155</v>
      </c>
      <c r="AA946" s="47">
        <f t="shared" si="430"/>
        <v>-57.422789689840002</v>
      </c>
      <c r="AB946" s="47">
        <f t="shared" si="440"/>
        <v>59.978755947032802</v>
      </c>
      <c r="AC946" s="51"/>
      <c r="AD946" s="12">
        <f t="shared" si="427"/>
        <v>-4.4194020194292962</v>
      </c>
      <c r="AE946" s="44">
        <f t="shared" si="441"/>
        <v>-253.21308368489173</v>
      </c>
      <c r="AF946" s="43">
        <f t="shared" si="448"/>
        <v>5.9857063393926815</v>
      </c>
      <c r="AG946" s="45">
        <f t="shared" si="445"/>
        <v>43438</v>
      </c>
      <c r="AH946" s="42">
        <f t="shared" si="446"/>
        <v>348</v>
      </c>
      <c r="AI946" s="45">
        <f t="shared" si="447"/>
        <v>43438</v>
      </c>
      <c r="AJ946" s="30">
        <f t="shared" si="431"/>
        <v>-17.322655373531155</v>
      </c>
      <c r="AK946" s="30">
        <f t="shared" si="432"/>
        <v>-57.422789689840002</v>
      </c>
      <c r="AL946" s="42"/>
      <c r="AM946" s="42"/>
    </row>
    <row r="947" spans="15:39" x14ac:dyDescent="0.25">
      <c r="O947" s="44">
        <f t="shared" si="442"/>
        <v>43.617644162318854</v>
      </c>
      <c r="P947" s="12">
        <f t="shared" si="443"/>
        <v>-7.4518577743147949</v>
      </c>
      <c r="Q947" s="44">
        <f t="shared" si="433"/>
        <v>-426.95999999998884</v>
      </c>
      <c r="R947" s="47">
        <f t="shared" si="434"/>
        <v>17.070797334614841</v>
      </c>
      <c r="S947" s="47">
        <f t="shared" si="435"/>
        <v>-57.53084026367187</v>
      </c>
      <c r="T947" s="47">
        <f t="shared" si="436"/>
        <v>60.010080012308116</v>
      </c>
      <c r="U947" s="12">
        <f t="shared" si="444"/>
        <v>1.282347479981891</v>
      </c>
      <c r="V947" s="51">
        <f t="shared" si="437"/>
        <v>1.282347479981891</v>
      </c>
      <c r="W947" s="47">
        <f t="shared" si="428"/>
        <v>4.4239401335716844</v>
      </c>
      <c r="X947" s="51">
        <f t="shared" si="438"/>
        <v>4.4239401335716844</v>
      </c>
      <c r="Y947" s="51">
        <f t="shared" si="439"/>
        <v>4.43</v>
      </c>
      <c r="Z947" s="47">
        <f t="shared" si="429"/>
        <v>-17.070797334614841</v>
      </c>
      <c r="AA947" s="47">
        <f t="shared" si="430"/>
        <v>-57.53084026367187</v>
      </c>
      <c r="AB947" s="47">
        <f t="shared" si="440"/>
        <v>60.010080012308116</v>
      </c>
      <c r="AC947" s="51"/>
      <c r="AD947" s="12">
        <f t="shared" si="427"/>
        <v>-4.4239401335716844</v>
      </c>
      <c r="AE947" s="44">
        <f t="shared" si="441"/>
        <v>-253.47309847219921</v>
      </c>
      <c r="AF947" s="43">
        <f t="shared" si="448"/>
        <v>5.9902444535350696</v>
      </c>
      <c r="AG947" s="45">
        <f t="shared" si="445"/>
        <v>43438</v>
      </c>
      <c r="AH947" s="42">
        <f t="shared" si="446"/>
        <v>348</v>
      </c>
      <c r="AI947" s="45">
        <f t="shared" si="447"/>
        <v>43438</v>
      </c>
      <c r="AJ947" s="30">
        <f t="shared" si="431"/>
        <v>-17.070797334614841</v>
      </c>
      <c r="AK947" s="30">
        <f t="shared" si="432"/>
        <v>-57.53084026367187</v>
      </c>
      <c r="AL947" s="42"/>
      <c r="AM947" s="42"/>
    </row>
    <row r="948" spans="15:39" x14ac:dyDescent="0.25">
      <c r="O948" s="44">
        <f t="shared" si="442"/>
        <v>43.617644162318854</v>
      </c>
      <c r="P948" s="12">
        <f t="shared" si="443"/>
        <v>-7.4581409596219741</v>
      </c>
      <c r="Q948" s="44">
        <f t="shared" si="433"/>
        <v>-427.31999999998885</v>
      </c>
      <c r="R948" s="47">
        <f t="shared" si="434"/>
        <v>16.818265369849634</v>
      </c>
      <c r="S948" s="47">
        <f t="shared" si="435"/>
        <v>-57.637306244360516</v>
      </c>
      <c r="T948" s="47">
        <f t="shared" si="436"/>
        <v>60.040928716641972</v>
      </c>
      <c r="U948" s="12">
        <f t="shared" si="444"/>
        <v>1.2868841480163156</v>
      </c>
      <c r="V948" s="51">
        <f t="shared" si="437"/>
        <v>1.2868841480163156</v>
      </c>
      <c r="W948" s="47">
        <f t="shared" si="428"/>
        <v>4.4284768016061085</v>
      </c>
      <c r="X948" s="51">
        <f t="shared" si="438"/>
        <v>4.4284768016061085</v>
      </c>
      <c r="Y948" s="51">
        <f t="shared" si="439"/>
        <v>4.43</v>
      </c>
      <c r="Z948" s="47">
        <f t="shared" si="429"/>
        <v>-16.818265369849637</v>
      </c>
      <c r="AA948" s="47">
        <f t="shared" si="430"/>
        <v>-57.637306244360509</v>
      </c>
      <c r="AB948" s="47">
        <f t="shared" si="440"/>
        <v>60.040928716641972</v>
      </c>
      <c r="AC948" s="51"/>
      <c r="AD948" s="12">
        <f t="shared" si="427"/>
        <v>-4.4284768016061085</v>
      </c>
      <c r="AE948" s="44">
        <f t="shared" si="441"/>
        <v>-253.73303040362362</v>
      </c>
      <c r="AF948" s="43">
        <f t="shared" si="448"/>
        <v>5.9947811215694937</v>
      </c>
      <c r="AG948" s="45">
        <f t="shared" si="445"/>
        <v>43439</v>
      </c>
      <c r="AH948" s="42">
        <f t="shared" si="446"/>
        <v>349</v>
      </c>
      <c r="AI948" s="45">
        <f t="shared" si="447"/>
        <v>43439</v>
      </c>
      <c r="AJ948" s="30">
        <f t="shared" si="431"/>
        <v>-16.818265369849637</v>
      </c>
      <c r="AK948" s="30">
        <f t="shared" si="432"/>
        <v>-57.637306244360509</v>
      </c>
      <c r="AL948" s="42"/>
      <c r="AM948" s="42"/>
    </row>
    <row r="949" spans="15:39" x14ac:dyDescent="0.25">
      <c r="O949" s="44">
        <f t="shared" si="442"/>
        <v>43.617644162318854</v>
      </c>
      <c r="P949" s="12">
        <f t="shared" si="443"/>
        <v>-7.4644241449291533</v>
      </c>
      <c r="Q949" s="44">
        <f t="shared" si="433"/>
        <v>-427.67999999998881</v>
      </c>
      <c r="R949" s="47">
        <f t="shared" si="434"/>
        <v>16.565069448765108</v>
      </c>
      <c r="S949" s="47">
        <f t="shared" si="435"/>
        <v>-57.74218342881133</v>
      </c>
      <c r="T949" s="47">
        <f t="shared" si="436"/>
        <v>60.071301575452026</v>
      </c>
      <c r="U949" s="12">
        <f t="shared" si="444"/>
        <v>1.2914193942611567</v>
      </c>
      <c r="V949" s="51">
        <f t="shared" si="437"/>
        <v>1.2914193942611567</v>
      </c>
      <c r="W949" s="47">
        <f t="shared" si="428"/>
        <v>4.4330120478509496</v>
      </c>
      <c r="X949" s="51">
        <f t="shared" si="438"/>
        <v>4.4330120478509496</v>
      </c>
      <c r="Y949" s="51">
        <f t="shared" si="439"/>
        <v>4.4399999999999995</v>
      </c>
      <c r="Z949" s="47">
        <f t="shared" si="429"/>
        <v>-16.565069448765112</v>
      </c>
      <c r="AA949" s="47">
        <f t="shared" si="430"/>
        <v>-57.742183428811323</v>
      </c>
      <c r="AB949" s="47">
        <f t="shared" si="440"/>
        <v>60.071301575452026</v>
      </c>
      <c r="AC949" s="51"/>
      <c r="AD949" s="12">
        <f t="shared" si="427"/>
        <v>-4.4330120478509496</v>
      </c>
      <c r="AE949" s="44">
        <f t="shared" si="441"/>
        <v>-253.99288087250554</v>
      </c>
      <c r="AF949" s="43">
        <f t="shared" si="448"/>
        <v>5.9993163678143349</v>
      </c>
      <c r="AG949" s="45">
        <f t="shared" si="445"/>
        <v>43439</v>
      </c>
      <c r="AH949" s="42">
        <f t="shared" si="446"/>
        <v>349</v>
      </c>
      <c r="AI949" s="45">
        <f t="shared" si="447"/>
        <v>43439</v>
      </c>
      <c r="AJ949" s="30">
        <f t="shared" si="431"/>
        <v>-16.565069448765112</v>
      </c>
      <c r="AK949" s="30">
        <f t="shared" si="432"/>
        <v>-57.742183428811323</v>
      </c>
      <c r="AL949" s="42"/>
      <c r="AM949" s="42"/>
    </row>
    <row r="950" spans="15:39" x14ac:dyDescent="0.25">
      <c r="O950" s="44">
        <f t="shared" si="442"/>
        <v>43.617644162318854</v>
      </c>
      <c r="P950" s="12">
        <f t="shared" si="443"/>
        <v>-7.4707073302363325</v>
      </c>
      <c r="Q950" s="44">
        <f t="shared" si="433"/>
        <v>-428.03999999998877</v>
      </c>
      <c r="R950" s="47">
        <f t="shared" si="434"/>
        <v>16.31121956710269</v>
      </c>
      <c r="S950" s="47">
        <f t="shared" si="435"/>
        <v>-57.845467676652653</v>
      </c>
      <c r="T950" s="47">
        <f t="shared" si="436"/>
        <v>60.10119811199192</v>
      </c>
      <c r="U950" s="12">
        <f t="shared" si="444"/>
        <v>1.2959532429512701</v>
      </c>
      <c r="V950" s="51">
        <f t="shared" si="437"/>
        <v>1.2959532429512701</v>
      </c>
      <c r="W950" s="47">
        <f t="shared" si="428"/>
        <v>4.4375458965410637</v>
      </c>
      <c r="X950" s="51">
        <f t="shared" si="438"/>
        <v>4.4375458965410637</v>
      </c>
      <c r="Y950" s="51">
        <f t="shared" si="439"/>
        <v>4.4399999999999995</v>
      </c>
      <c r="Z950" s="47">
        <f t="shared" si="429"/>
        <v>-16.31121956710269</v>
      </c>
      <c r="AA950" s="47">
        <f t="shared" si="430"/>
        <v>-57.845467676652653</v>
      </c>
      <c r="AB950" s="47">
        <f t="shared" si="440"/>
        <v>60.10119811199192</v>
      </c>
      <c r="AC950" s="51"/>
      <c r="AD950" s="12">
        <f t="shared" si="427"/>
        <v>-4.4375458965410637</v>
      </c>
      <c r="AE950" s="44">
        <f t="shared" si="441"/>
        <v>-254.25265126740001</v>
      </c>
      <c r="AF950" s="43">
        <f t="shared" si="448"/>
        <v>6.0038502165044489</v>
      </c>
      <c r="AG950" s="45">
        <f t="shared" si="445"/>
        <v>43439</v>
      </c>
      <c r="AH950" s="42">
        <f t="shared" si="446"/>
        <v>349</v>
      </c>
      <c r="AI950" s="45">
        <f t="shared" si="447"/>
        <v>43439</v>
      </c>
      <c r="AJ950" s="30">
        <f t="shared" si="431"/>
        <v>-16.31121956710269</v>
      </c>
      <c r="AK950" s="30">
        <f t="shared" si="432"/>
        <v>-57.845467676652653</v>
      </c>
      <c r="AL950" s="42"/>
      <c r="AM950" s="42"/>
    </row>
    <row r="951" spans="15:39" x14ac:dyDescent="0.25">
      <c r="O951" s="44">
        <f t="shared" si="442"/>
        <v>43.617644162318854</v>
      </c>
      <c r="P951" s="12">
        <f t="shared" si="443"/>
        <v>-7.4769905155435117</v>
      </c>
      <c r="Q951" s="44">
        <f t="shared" si="433"/>
        <v>-428.39999999998878</v>
      </c>
      <c r="R951" s="47">
        <f t="shared" si="434"/>
        <v>16.056725746421041</v>
      </c>
      <c r="S951" s="47">
        <f t="shared" si="435"/>
        <v>-57.94715491039922</v>
      </c>
      <c r="T951" s="47">
        <f t="shared" si="436"/>
        <v>60.130617857341072</v>
      </c>
      <c r="U951" s="12">
        <f t="shared" si="444"/>
        <v>1.3004857182394836</v>
      </c>
      <c r="V951" s="51">
        <f t="shared" si="437"/>
        <v>1.3004857182394836</v>
      </c>
      <c r="W951" s="47">
        <f t="shared" si="428"/>
        <v>4.4420783718292771</v>
      </c>
      <c r="X951" s="51">
        <f t="shared" si="438"/>
        <v>4.4420783718292771</v>
      </c>
      <c r="Y951" s="51">
        <f t="shared" si="439"/>
        <v>4.45</v>
      </c>
      <c r="Z951" s="47">
        <f t="shared" si="429"/>
        <v>-16.056725746421044</v>
      </c>
      <c r="AA951" s="47">
        <f t="shared" si="430"/>
        <v>-57.94715491039922</v>
      </c>
      <c r="AB951" s="47">
        <f t="shared" si="440"/>
        <v>60.130617857341072</v>
      </c>
      <c r="AC951" s="51"/>
      <c r="AD951" s="12">
        <f t="shared" si="427"/>
        <v>-4.4420783718292771</v>
      </c>
      <c r="AE951" s="44">
        <f t="shared" si="441"/>
        <v>-254.51234297216197</v>
      </c>
      <c r="AF951" s="43">
        <f t="shared" si="448"/>
        <v>6.0083826917926624</v>
      </c>
      <c r="AG951" s="45">
        <f t="shared" si="445"/>
        <v>43440</v>
      </c>
      <c r="AH951" s="42">
        <f t="shared" si="446"/>
        <v>350</v>
      </c>
      <c r="AI951" s="45">
        <f t="shared" si="447"/>
        <v>43440</v>
      </c>
      <c r="AJ951" s="30">
        <f t="shared" si="431"/>
        <v>-16.056725746421044</v>
      </c>
      <c r="AK951" s="30">
        <f t="shared" si="432"/>
        <v>-57.94715491039922</v>
      </c>
      <c r="AL951" s="42"/>
      <c r="AM951" s="42"/>
    </row>
    <row r="952" spans="15:39" x14ac:dyDescent="0.25">
      <c r="O952" s="44">
        <f t="shared" si="442"/>
        <v>43.617644162318854</v>
      </c>
      <c r="P952" s="12">
        <f t="shared" si="443"/>
        <v>-7.4832737008506909</v>
      </c>
      <c r="Q952" s="44">
        <f t="shared" si="433"/>
        <v>-428.75999999998874</v>
      </c>
      <c r="R952" s="47">
        <f t="shared" si="434"/>
        <v>15.801598033700442</v>
      </c>
      <c r="S952" s="47">
        <f t="shared" si="435"/>
        <v>-58.047241115613161</v>
      </c>
      <c r="T952" s="47">
        <f t="shared" si="436"/>
        <v>60.159560350394656</v>
      </c>
      <c r="U952" s="12">
        <f t="shared" si="444"/>
        <v>1.3050168441980858</v>
      </c>
      <c r="V952" s="51">
        <f t="shared" si="437"/>
        <v>1.3050168441980858</v>
      </c>
      <c r="W952" s="47">
        <f t="shared" si="428"/>
        <v>4.446609497787879</v>
      </c>
      <c r="X952" s="51">
        <f t="shared" si="438"/>
        <v>4.446609497787879</v>
      </c>
      <c r="Y952" s="51">
        <f t="shared" si="439"/>
        <v>4.45</v>
      </c>
      <c r="Z952" s="47">
        <f t="shared" si="429"/>
        <v>-15.80159803370044</v>
      </c>
      <c r="AA952" s="47">
        <f t="shared" si="430"/>
        <v>-58.047241115613161</v>
      </c>
      <c r="AB952" s="47">
        <f t="shared" si="440"/>
        <v>60.159560350394656</v>
      </c>
      <c r="AC952" s="51"/>
      <c r="AD952" s="12">
        <f t="shared" si="427"/>
        <v>-4.446609497787879</v>
      </c>
      <c r="AE952" s="44">
        <f t="shared" si="441"/>
        <v>-254.77195736603204</v>
      </c>
      <c r="AF952" s="43">
        <f t="shared" si="448"/>
        <v>6.0129138177512642</v>
      </c>
      <c r="AG952" s="45">
        <f t="shared" si="445"/>
        <v>43440</v>
      </c>
      <c r="AH952" s="42">
        <f t="shared" si="446"/>
        <v>350</v>
      </c>
      <c r="AI952" s="45">
        <f t="shared" si="447"/>
        <v>43440</v>
      </c>
      <c r="AJ952" s="30">
        <f t="shared" si="431"/>
        <v>-15.80159803370044</v>
      </c>
      <c r="AK952" s="30">
        <f t="shared" si="432"/>
        <v>-58.047241115613161</v>
      </c>
      <c r="AL952" s="42"/>
      <c r="AM952" s="42"/>
    </row>
    <row r="953" spans="15:39" x14ac:dyDescent="0.25">
      <c r="O953" s="44">
        <f t="shared" si="442"/>
        <v>43.617644162318854</v>
      </c>
      <c r="P953" s="12">
        <f t="shared" si="443"/>
        <v>-7.4895568861578701</v>
      </c>
      <c r="Q953" s="44">
        <f t="shared" si="433"/>
        <v>-429.11999999998875</v>
      </c>
      <c r="R953" s="47">
        <f t="shared" si="434"/>
        <v>15.545846500946144</v>
      </c>
      <c r="S953" s="47">
        <f t="shared" si="435"/>
        <v>-58.145722341062474</v>
      </c>
      <c r="T953" s="47">
        <f t="shared" si="436"/>
        <v>60.188025137853721</v>
      </c>
      <c r="U953" s="12">
        <f t="shared" si="444"/>
        <v>1.3095466448203057</v>
      </c>
      <c r="V953" s="51">
        <f t="shared" si="437"/>
        <v>1.3095466448203057</v>
      </c>
      <c r="W953" s="47">
        <f t="shared" si="428"/>
        <v>4.4511392984100988</v>
      </c>
      <c r="X953" s="51">
        <f t="shared" si="438"/>
        <v>4.4511392984100988</v>
      </c>
      <c r="Y953" s="51">
        <f t="shared" si="439"/>
        <v>4.46</v>
      </c>
      <c r="Z953" s="47">
        <f t="shared" si="429"/>
        <v>-15.545846500946151</v>
      </c>
      <c r="AA953" s="47">
        <f t="shared" si="430"/>
        <v>-58.145722341062474</v>
      </c>
      <c r="AB953" s="47">
        <f t="shared" si="440"/>
        <v>60.188025137853721</v>
      </c>
      <c r="AC953" s="51"/>
      <c r="AD953" s="12">
        <f t="shared" si="427"/>
        <v>-4.4511392984100988</v>
      </c>
      <c r="AE953" s="44">
        <f t="shared" si="441"/>
        <v>-255.03149582372097</v>
      </c>
      <c r="AF953" s="43">
        <f t="shared" si="448"/>
        <v>6.0174436183734841</v>
      </c>
      <c r="AG953" s="45">
        <f t="shared" si="445"/>
        <v>43440</v>
      </c>
      <c r="AH953" s="42">
        <f t="shared" si="446"/>
        <v>350</v>
      </c>
      <c r="AI953" s="45">
        <f t="shared" si="447"/>
        <v>43440</v>
      </c>
      <c r="AJ953" s="30">
        <f t="shared" si="431"/>
        <v>-15.545846500946151</v>
      </c>
      <c r="AK953" s="30">
        <f t="shared" si="432"/>
        <v>-58.145722341062474</v>
      </c>
      <c r="AL953" s="42"/>
      <c r="AM953" s="42"/>
    </row>
    <row r="954" spans="15:39" x14ac:dyDescent="0.25">
      <c r="O954" s="44">
        <f t="shared" si="442"/>
        <v>43.617644162318854</v>
      </c>
      <c r="P954" s="12">
        <f t="shared" si="443"/>
        <v>-7.4958400714650493</v>
      </c>
      <c r="Q954" s="44">
        <f t="shared" si="433"/>
        <v>-429.47999999998871</v>
      </c>
      <c r="R954" s="47">
        <f t="shared" si="434"/>
        <v>15.289481244790739</v>
      </c>
      <c r="S954" s="47">
        <f t="shared" si="435"/>
        <v>-58.242594698876999</v>
      </c>
      <c r="T954" s="47">
        <f t="shared" si="436"/>
        <v>60.216011774215524</v>
      </c>
      <c r="U954" s="12">
        <f t="shared" si="444"/>
        <v>1.3140751440217848</v>
      </c>
      <c r="V954" s="51">
        <f t="shared" si="437"/>
        <v>1.3140751440217848</v>
      </c>
      <c r="W954" s="47">
        <f t="shared" si="428"/>
        <v>4.4556677976115777</v>
      </c>
      <c r="X954" s="51">
        <f t="shared" si="438"/>
        <v>4.4556677976115777</v>
      </c>
      <c r="Y954" s="51">
        <f t="shared" si="439"/>
        <v>4.46</v>
      </c>
      <c r="Z954" s="47">
        <f t="shared" si="429"/>
        <v>-15.289481244790743</v>
      </c>
      <c r="AA954" s="47">
        <f t="shared" si="430"/>
        <v>-58.242594698876992</v>
      </c>
      <c r="AB954" s="47">
        <f t="shared" si="440"/>
        <v>60.216011774215524</v>
      </c>
      <c r="AC954" s="51"/>
      <c r="AD954" s="12">
        <f t="shared" si="427"/>
        <v>-4.4556677976115777</v>
      </c>
      <c r="AE954" s="44">
        <f t="shared" si="441"/>
        <v>-255.29095971549404</v>
      </c>
      <c r="AF954" s="43">
        <f t="shared" si="448"/>
        <v>6.021972117574963</v>
      </c>
      <c r="AG954" s="45">
        <f t="shared" si="445"/>
        <v>43440</v>
      </c>
      <c r="AH954" s="42">
        <f t="shared" si="446"/>
        <v>350</v>
      </c>
      <c r="AI954" s="45">
        <f t="shared" si="447"/>
        <v>43440</v>
      </c>
      <c r="AJ954" s="30">
        <f t="shared" si="431"/>
        <v>-15.289481244790743</v>
      </c>
      <c r="AK954" s="30">
        <f t="shared" si="432"/>
        <v>-58.242594698876992</v>
      </c>
      <c r="AL954" s="42"/>
      <c r="AM954" s="42"/>
    </row>
    <row r="955" spans="15:39" x14ac:dyDescent="0.25">
      <c r="O955" s="44">
        <f t="shared" si="442"/>
        <v>43.617644162318854</v>
      </c>
      <c r="P955" s="12">
        <f t="shared" si="443"/>
        <v>-7.5021232567722285</v>
      </c>
      <c r="Q955" s="44">
        <f t="shared" si="433"/>
        <v>-429.83999999998866</v>
      </c>
      <c r="R955" s="47">
        <f t="shared" si="434"/>
        <v>15.032512386095577</v>
      </c>
      <c r="S955" s="47">
        <f t="shared" si="435"/>
        <v>-58.337854364701926</v>
      </c>
      <c r="T955" s="47">
        <f t="shared" si="436"/>
        <v>60.243519821764139</v>
      </c>
      <c r="U955" s="12">
        <f t="shared" si="444"/>
        <v>1.3186023656420403</v>
      </c>
      <c r="V955" s="51">
        <f t="shared" si="437"/>
        <v>1.3186023656420403</v>
      </c>
      <c r="W955" s="47">
        <f t="shared" si="428"/>
        <v>4.4601950192318336</v>
      </c>
      <c r="X955" s="51">
        <f t="shared" si="438"/>
        <v>4.4601950192318336</v>
      </c>
      <c r="Y955" s="51">
        <f t="shared" si="439"/>
        <v>4.47</v>
      </c>
      <c r="Z955" s="47">
        <f t="shared" si="429"/>
        <v>-15.032512386095583</v>
      </c>
      <c r="AA955" s="47">
        <f t="shared" si="430"/>
        <v>-58.337854364701926</v>
      </c>
      <c r="AB955" s="47">
        <f t="shared" si="440"/>
        <v>60.243519821764139</v>
      </c>
      <c r="AC955" s="51"/>
      <c r="AD955" s="12">
        <f t="shared" si="427"/>
        <v>-4.4601950192318336</v>
      </c>
      <c r="AE955" s="44">
        <f t="shared" si="441"/>
        <v>-255.55035040725508</v>
      </c>
      <c r="AF955" s="43">
        <f t="shared" si="448"/>
        <v>6.0264993391952189</v>
      </c>
      <c r="AG955" s="45">
        <f t="shared" si="445"/>
        <v>43441</v>
      </c>
      <c r="AH955" s="42">
        <f t="shared" si="446"/>
        <v>351</v>
      </c>
      <c r="AI955" s="45">
        <f t="shared" si="447"/>
        <v>43441</v>
      </c>
      <c r="AJ955" s="30">
        <f t="shared" si="431"/>
        <v>-15.032512386095583</v>
      </c>
      <c r="AK955" s="30">
        <f t="shared" si="432"/>
        <v>-58.337854364701926</v>
      </c>
      <c r="AL955" s="42"/>
      <c r="AM955" s="42"/>
    </row>
    <row r="956" spans="15:39" x14ac:dyDescent="0.25">
      <c r="O956" s="44">
        <f t="shared" si="442"/>
        <v>43.617644162318854</v>
      </c>
      <c r="P956" s="12">
        <f t="shared" si="443"/>
        <v>-7.5084064420794077</v>
      </c>
      <c r="Q956" s="44">
        <f t="shared" si="433"/>
        <v>-430.19999999998868</v>
      </c>
      <c r="R956" s="47">
        <f t="shared" si="434"/>
        <v>14.774950069551195</v>
      </c>
      <c r="S956" s="47">
        <f t="shared" si="435"/>
        <v>-58.431497577848759</v>
      </c>
      <c r="T956" s="47">
        <f t="shared" si="436"/>
        <v>60.270548850561134</v>
      </c>
      <c r="U956" s="12">
        <f t="shared" si="444"/>
        <v>1.3231283334459214</v>
      </c>
      <c r="V956" s="51">
        <f t="shared" si="437"/>
        <v>1.3231283334459214</v>
      </c>
      <c r="W956" s="47">
        <f t="shared" si="428"/>
        <v>4.4647209870357143</v>
      </c>
      <c r="X956" s="51">
        <f t="shared" si="438"/>
        <v>4.4647209870357143</v>
      </c>
      <c r="Y956" s="51">
        <f t="shared" si="439"/>
        <v>4.47</v>
      </c>
      <c r="Z956" s="47">
        <f t="shared" si="429"/>
        <v>-14.774950069551201</v>
      </c>
      <c r="AA956" s="47">
        <f t="shared" si="430"/>
        <v>-58.431497577848752</v>
      </c>
      <c r="AB956" s="47">
        <f t="shared" si="440"/>
        <v>60.270548850561134</v>
      </c>
      <c r="AC956" s="51"/>
      <c r="AD956" s="12">
        <f t="shared" si="427"/>
        <v>-4.4647209870357143</v>
      </c>
      <c r="AE956" s="44">
        <f t="shared" si="441"/>
        <v>-255.80966926062956</v>
      </c>
      <c r="AF956" s="43">
        <f t="shared" si="448"/>
        <v>6.0310253069990996</v>
      </c>
      <c r="AG956" s="45">
        <f t="shared" si="445"/>
        <v>43441</v>
      </c>
      <c r="AH956" s="42">
        <f t="shared" si="446"/>
        <v>351</v>
      </c>
      <c r="AI956" s="45">
        <f t="shared" si="447"/>
        <v>43441</v>
      </c>
      <c r="AJ956" s="30">
        <f t="shared" si="431"/>
        <v>-14.774950069551201</v>
      </c>
      <c r="AK956" s="30">
        <f t="shared" si="432"/>
        <v>-58.431497577848752</v>
      </c>
      <c r="AL956" s="42"/>
      <c r="AM956" s="42"/>
    </row>
    <row r="957" spans="15:39" x14ac:dyDescent="0.25">
      <c r="O957" s="44">
        <f t="shared" si="442"/>
        <v>43.617644162318854</v>
      </c>
      <c r="P957" s="12">
        <f t="shared" si="443"/>
        <v>-7.5146896273865869</v>
      </c>
      <c r="Q957" s="44">
        <f t="shared" si="433"/>
        <v>-430.55999999998863</v>
      </c>
      <c r="R957" s="47">
        <f t="shared" si="434"/>
        <v>14.516804463276836</v>
      </c>
      <c r="S957" s="47">
        <f t="shared" si="435"/>
        <v>-58.523520641443788</v>
      </c>
      <c r="T957" s="47">
        <f t="shared" si="436"/>
        <v>60.297098438436585</v>
      </c>
      <c r="U957" s="12">
        <f t="shared" si="444"/>
        <v>1.3276530711250578</v>
      </c>
      <c r="V957" s="51">
        <f t="shared" si="437"/>
        <v>1.3276530711250578</v>
      </c>
      <c r="W957" s="47">
        <f t="shared" si="428"/>
        <v>4.4692457247148507</v>
      </c>
      <c r="X957" s="51">
        <f t="shared" si="438"/>
        <v>4.4692457247148507</v>
      </c>
      <c r="Y957" s="51">
        <f t="shared" si="439"/>
        <v>4.47</v>
      </c>
      <c r="Z957" s="47">
        <f t="shared" si="429"/>
        <v>-14.516804463276834</v>
      </c>
      <c r="AA957" s="47">
        <f t="shared" si="430"/>
        <v>-58.523520641443788</v>
      </c>
      <c r="AB957" s="47">
        <f t="shared" si="440"/>
        <v>60.297098438436578</v>
      </c>
      <c r="AC957" s="51"/>
      <c r="AD957" s="12">
        <f t="shared" si="427"/>
        <v>-4.4692457247148507</v>
      </c>
      <c r="AE957" s="44">
        <f t="shared" si="441"/>
        <v>-256.06891763304787</v>
      </c>
      <c r="AF957" s="43">
        <f t="shared" si="448"/>
        <v>6.035550044678236</v>
      </c>
      <c r="AG957" s="45">
        <f t="shared" si="445"/>
        <v>43441</v>
      </c>
      <c r="AH957" s="42">
        <f t="shared" si="446"/>
        <v>351</v>
      </c>
      <c r="AI957" s="45">
        <f t="shared" si="447"/>
        <v>43441</v>
      </c>
      <c r="AJ957" s="30">
        <f t="shared" si="431"/>
        <v>-14.516804463276834</v>
      </c>
      <c r="AK957" s="30">
        <f t="shared" si="432"/>
        <v>-58.523520641443788</v>
      </c>
      <c r="AL957" s="42"/>
      <c r="AM957" s="42"/>
    </row>
    <row r="958" spans="15:39" x14ac:dyDescent="0.25">
      <c r="O958" s="44">
        <f t="shared" si="442"/>
        <v>43.617644162318854</v>
      </c>
      <c r="P958" s="12">
        <f t="shared" si="443"/>
        <v>-7.5209728126937661</v>
      </c>
      <c r="Q958" s="44">
        <f t="shared" si="433"/>
        <v>-430.91999999998859</v>
      </c>
      <c r="R958" s="47">
        <f t="shared" si="434"/>
        <v>14.258085758419016</v>
      </c>
      <c r="S958" s="47">
        <f t="shared" si="435"/>
        <v>-58.61391992257402</v>
      </c>
      <c r="T958" s="47">
        <f t="shared" si="436"/>
        <v>60.323168170980139</v>
      </c>
      <c r="U958" s="12">
        <f t="shared" si="444"/>
        <v>1.3321766022992998</v>
      </c>
      <c r="V958" s="51">
        <f t="shared" si="437"/>
        <v>1.3321766022992998</v>
      </c>
      <c r="W958" s="47">
        <f t="shared" si="428"/>
        <v>4.4737692558890929</v>
      </c>
      <c r="X958" s="51">
        <f t="shared" si="438"/>
        <v>4.4737692558890929</v>
      </c>
      <c r="Y958" s="51">
        <f t="shared" si="439"/>
        <v>4.4799999999999995</v>
      </c>
      <c r="Z958" s="47">
        <f t="shared" si="429"/>
        <v>-14.258085758419019</v>
      </c>
      <c r="AA958" s="47">
        <f t="shared" si="430"/>
        <v>-58.613919922574027</v>
      </c>
      <c r="AB958" s="47">
        <f t="shared" si="440"/>
        <v>60.323168170980146</v>
      </c>
      <c r="AC958" s="51"/>
      <c r="AD958" s="12">
        <f t="shared" si="427"/>
        <v>-4.4737692558890929</v>
      </c>
      <c r="AE958" s="44">
        <f t="shared" si="441"/>
        <v>-256.32809687782787</v>
      </c>
      <c r="AF958" s="43">
        <f t="shared" si="448"/>
        <v>6.0400735758524782</v>
      </c>
      <c r="AG958" s="45">
        <f t="shared" si="445"/>
        <v>43441</v>
      </c>
      <c r="AH958" s="42">
        <f t="shared" si="446"/>
        <v>351</v>
      </c>
      <c r="AI958" s="45">
        <f t="shared" si="447"/>
        <v>43441</v>
      </c>
      <c r="AJ958" s="30">
        <f t="shared" si="431"/>
        <v>-14.258085758419019</v>
      </c>
      <c r="AK958" s="30">
        <f t="shared" si="432"/>
        <v>-58.613919922574027</v>
      </c>
      <c r="AL958" s="42"/>
      <c r="AM958" s="42"/>
    </row>
    <row r="959" spans="15:39" x14ac:dyDescent="0.25">
      <c r="O959" s="44">
        <f t="shared" si="442"/>
        <v>43.617644162318854</v>
      </c>
      <c r="P959" s="12">
        <f t="shared" si="443"/>
        <v>-7.5272559980009452</v>
      </c>
      <c r="Q959" s="44">
        <f t="shared" si="433"/>
        <v>-431.2799999999886</v>
      </c>
      <c r="R959" s="47">
        <f t="shared" si="434"/>
        <v>13.998804168749206</v>
      </c>
      <c r="S959" s="47">
        <f t="shared" si="435"/>
        <v>-58.70269185243064</v>
      </c>
      <c r="T959" s="47">
        <f t="shared" si="436"/>
        <v>60.348757641532416</v>
      </c>
      <c r="U959" s="12">
        <f t="shared" si="444"/>
        <v>1.3366989505181526</v>
      </c>
      <c r="V959" s="51">
        <f t="shared" si="437"/>
        <v>1.3366989505181526</v>
      </c>
      <c r="W959" s="47">
        <f t="shared" si="428"/>
        <v>4.4782916041079455</v>
      </c>
      <c r="X959" s="51">
        <f t="shared" si="438"/>
        <v>4.4782916041079455</v>
      </c>
      <c r="Y959" s="51">
        <f t="shared" si="439"/>
        <v>4.4799999999999995</v>
      </c>
      <c r="Z959" s="47">
        <f t="shared" si="429"/>
        <v>-13.998804168749206</v>
      </c>
      <c r="AA959" s="47">
        <f t="shared" si="430"/>
        <v>-58.702691852430647</v>
      </c>
      <c r="AB959" s="47">
        <f t="shared" si="440"/>
        <v>60.348757641532423</v>
      </c>
      <c r="AC959" s="51"/>
      <c r="AD959" s="12">
        <f t="shared" si="427"/>
        <v>-4.4782916041079455</v>
      </c>
      <c r="AE959" s="44">
        <f t="shared" si="441"/>
        <v>-256.58720834425662</v>
      </c>
      <c r="AF959" s="43">
        <f t="shared" si="448"/>
        <v>6.0445959240713307</v>
      </c>
      <c r="AG959" s="45">
        <f t="shared" si="445"/>
        <v>43442</v>
      </c>
      <c r="AH959" s="42">
        <f t="shared" si="446"/>
        <v>352</v>
      </c>
      <c r="AI959" s="45">
        <f t="shared" si="447"/>
        <v>43442</v>
      </c>
      <c r="AJ959" s="30">
        <f t="shared" si="431"/>
        <v>-13.998804168749206</v>
      </c>
      <c r="AK959" s="30">
        <f t="shared" si="432"/>
        <v>-58.702691852430647</v>
      </c>
      <c r="AL959" s="42"/>
      <c r="AM959" s="42"/>
    </row>
    <row r="960" spans="15:39" x14ac:dyDescent="0.25">
      <c r="O960" s="44">
        <f t="shared" si="442"/>
        <v>43.617644162318854</v>
      </c>
      <c r="P960" s="12">
        <f t="shared" si="443"/>
        <v>-7.5335391833081244</v>
      </c>
      <c r="Q960" s="44">
        <f t="shared" si="433"/>
        <v>-431.63999999998856</v>
      </c>
      <c r="R960" s="47">
        <f t="shared" si="434"/>
        <v>13.738969930260605</v>
      </c>
      <c r="S960" s="47">
        <f t="shared" si="435"/>
        <v>-58.789832926449847</v>
      </c>
      <c r="T960" s="47">
        <f t="shared" si="436"/>
        <v>60.373866451176468</v>
      </c>
      <c r="U960" s="12">
        <f t="shared" si="444"/>
        <v>1.3412201392622014</v>
      </c>
      <c r="V960" s="51">
        <f t="shared" si="437"/>
        <v>1.3412201392622014</v>
      </c>
      <c r="W960" s="47">
        <f t="shared" si="428"/>
        <v>4.4828127928519947</v>
      </c>
      <c r="X960" s="51">
        <f t="shared" si="438"/>
        <v>4.4828127928519947</v>
      </c>
      <c r="Y960" s="51">
        <f t="shared" si="439"/>
        <v>4.49</v>
      </c>
      <c r="Z960" s="47">
        <f t="shared" si="429"/>
        <v>-13.738969930260609</v>
      </c>
      <c r="AA960" s="47">
        <f t="shared" si="430"/>
        <v>-58.78983292644984</v>
      </c>
      <c r="AB960" s="47">
        <f t="shared" si="440"/>
        <v>60.373866451176461</v>
      </c>
      <c r="AC960" s="51"/>
      <c r="AD960" s="12">
        <f t="shared" ref="AD960:AD1011" si="449">ATAN(S960/R960)-PI()</f>
        <v>-4.4828127928519947</v>
      </c>
      <c r="AE960" s="44">
        <f t="shared" si="441"/>
        <v>-256.84625337767267</v>
      </c>
      <c r="AF960" s="43">
        <f t="shared" si="448"/>
        <v>6.04911711281538</v>
      </c>
      <c r="AG960" s="45">
        <f t="shared" si="445"/>
        <v>43442</v>
      </c>
      <c r="AH960" s="42">
        <f t="shared" si="446"/>
        <v>352</v>
      </c>
      <c r="AI960" s="45">
        <f t="shared" si="447"/>
        <v>43442</v>
      </c>
      <c r="AJ960" s="30">
        <f t="shared" si="431"/>
        <v>-13.738969930260609</v>
      </c>
      <c r="AK960" s="30">
        <f t="shared" si="432"/>
        <v>-58.78983292644984</v>
      </c>
      <c r="AL960" s="42"/>
      <c r="AM960" s="42"/>
    </row>
    <row r="961" spans="15:39" x14ac:dyDescent="0.25">
      <c r="O961" s="44">
        <f t="shared" si="442"/>
        <v>43.617644162318854</v>
      </c>
      <c r="P961" s="12">
        <f t="shared" si="443"/>
        <v>-7.5398223686153036</v>
      </c>
      <c r="Q961" s="44">
        <f t="shared" si="433"/>
        <v>-431.99999999998857</v>
      </c>
      <c r="R961" s="47">
        <f t="shared" si="434"/>
        <v>13.478593300764045</v>
      </c>
      <c r="S961" s="47">
        <f t="shared" si="435"/>
        <v>-58.875339704451257</v>
      </c>
      <c r="T961" s="47">
        <f t="shared" si="436"/>
        <v>60.398494208729545</v>
      </c>
      <c r="U961" s="12">
        <f t="shared" si="444"/>
        <v>1.3457401919445318</v>
      </c>
      <c r="V961" s="51">
        <f t="shared" si="437"/>
        <v>1.3457401919445318</v>
      </c>
      <c r="W961" s="47">
        <f t="shared" ref="W961:W1011" si="450">U961+$D$8-$I$10+PI()</f>
        <v>4.4873328455343247</v>
      </c>
      <c r="X961" s="51">
        <f t="shared" si="438"/>
        <v>4.4873328455343247</v>
      </c>
      <c r="Y961" s="51">
        <f t="shared" si="439"/>
        <v>4.49</v>
      </c>
      <c r="Z961" s="47">
        <f t="shared" ref="Z961:Z1011" si="451">-T961*COS(V961)</f>
        <v>-13.478593300764039</v>
      </c>
      <c r="AA961" s="47">
        <f t="shared" ref="AA961:AA1011" si="452">-T961*SIN(V961)</f>
        <v>-58.875339704451257</v>
      </c>
      <c r="AB961" s="47">
        <f t="shared" si="440"/>
        <v>60.398494208729545</v>
      </c>
      <c r="AC961" s="51"/>
      <c r="AD961" s="12">
        <f t="shared" si="449"/>
        <v>-4.4873328455343247</v>
      </c>
      <c r="AE961" s="44">
        <f t="shared" si="441"/>
        <v>-257.10523331954698</v>
      </c>
      <c r="AF961" s="43">
        <f t="shared" si="448"/>
        <v>6.0536371654977099</v>
      </c>
      <c r="AG961" s="45">
        <f t="shared" si="445"/>
        <v>43442</v>
      </c>
      <c r="AH961" s="42">
        <f t="shared" si="446"/>
        <v>352</v>
      </c>
      <c r="AI961" s="45">
        <f t="shared" si="447"/>
        <v>43442</v>
      </c>
      <c r="AJ961" s="30">
        <f t="shared" si="431"/>
        <v>-13.478593300764039</v>
      </c>
      <c r="AK961" s="30">
        <f t="shared" si="432"/>
        <v>-58.875339704451257</v>
      </c>
      <c r="AL961" s="42"/>
      <c r="AM961" s="42"/>
    </row>
    <row r="962" spans="15:39" x14ac:dyDescent="0.25">
      <c r="O962" s="44">
        <f t="shared" si="442"/>
        <v>43.617644162318854</v>
      </c>
      <c r="P962" s="12">
        <f t="shared" si="443"/>
        <v>-7.5461055539224828</v>
      </c>
      <c r="Q962" s="44">
        <f t="shared" si="433"/>
        <v>-432.35999999998853</v>
      </c>
      <c r="R962" s="47">
        <f t="shared" si="434"/>
        <v>13.217684559483018</v>
      </c>
      <c r="S962" s="47">
        <f t="shared" si="435"/>
        <v>-58.959208810773674</v>
      </c>
      <c r="T962" s="47">
        <f t="shared" si="436"/>
        <v>60.422640530734903</v>
      </c>
      <c r="U962" s="12">
        <f t="shared" si="444"/>
        <v>1.3502591319121402</v>
      </c>
      <c r="V962" s="51">
        <f t="shared" si="437"/>
        <v>1.3502591319121402</v>
      </c>
      <c r="W962" s="47">
        <f t="shared" si="450"/>
        <v>4.4918517855019333</v>
      </c>
      <c r="X962" s="51">
        <f t="shared" si="438"/>
        <v>4.4918517855019333</v>
      </c>
      <c r="Y962" s="51">
        <f t="shared" si="439"/>
        <v>4.5</v>
      </c>
      <c r="Z962" s="47">
        <f t="shared" si="451"/>
        <v>-13.217684559483015</v>
      </c>
      <c r="AA962" s="47">
        <f t="shared" si="452"/>
        <v>-58.959208810773681</v>
      </c>
      <c r="AB962" s="47">
        <f t="shared" si="440"/>
        <v>60.42264053073491</v>
      </c>
      <c r="AC962" s="51"/>
      <c r="AD962" s="12">
        <f t="shared" si="449"/>
        <v>-4.4918517855019333</v>
      </c>
      <c r="AE962" s="44">
        <f t="shared" si="441"/>
        <v>-257.36414950756392</v>
      </c>
      <c r="AF962" s="43">
        <f t="shared" si="448"/>
        <v>6.0581561054653186</v>
      </c>
      <c r="AG962" s="45">
        <f t="shared" si="445"/>
        <v>43442</v>
      </c>
      <c r="AH962" s="42">
        <f t="shared" si="446"/>
        <v>352</v>
      </c>
      <c r="AI962" s="45">
        <f t="shared" si="447"/>
        <v>43442</v>
      </c>
      <c r="AJ962" s="30">
        <f t="shared" si="431"/>
        <v>-13.217684559483015</v>
      </c>
      <c r="AK962" s="30">
        <f t="shared" si="432"/>
        <v>-58.959208810773681</v>
      </c>
      <c r="AL962" s="42"/>
      <c r="AM962" s="42"/>
    </row>
    <row r="963" spans="15:39" x14ac:dyDescent="0.25">
      <c r="O963" s="44">
        <f t="shared" si="442"/>
        <v>43.617644162318854</v>
      </c>
      <c r="P963" s="12">
        <f t="shared" si="443"/>
        <v>-7.552388739229662</v>
      </c>
      <c r="Q963" s="44">
        <f t="shared" si="433"/>
        <v>-432.71999999998849</v>
      </c>
      <c r="R963" s="47">
        <f t="shared" si="434"/>
        <v>12.956254006647885</v>
      </c>
      <c r="S963" s="47">
        <f t="shared" si="435"/>
        <v>-59.041436934408402</v>
      </c>
      <c r="T963" s="47">
        <f t="shared" si="436"/>
        <v>60.446305041453975</v>
      </c>
      <c r="U963" s="12">
        <f t="shared" si="444"/>
        <v>1.354776982447341</v>
      </c>
      <c r="V963" s="51">
        <f t="shared" si="437"/>
        <v>1.354776982447341</v>
      </c>
      <c r="W963" s="47">
        <f t="shared" si="450"/>
        <v>4.4963696360371337</v>
      </c>
      <c r="X963" s="51">
        <f t="shared" si="438"/>
        <v>4.4963696360371337</v>
      </c>
      <c r="Y963" s="51">
        <f t="shared" si="439"/>
        <v>4.5</v>
      </c>
      <c r="Z963" s="47">
        <f t="shared" si="451"/>
        <v>-12.956254006647891</v>
      </c>
      <c r="AA963" s="47">
        <f t="shared" si="452"/>
        <v>-59.041436934408402</v>
      </c>
      <c r="AB963" s="47">
        <f t="shared" si="440"/>
        <v>60.446305041453975</v>
      </c>
      <c r="AC963" s="51"/>
      <c r="AD963" s="12">
        <f t="shared" si="449"/>
        <v>-4.4963696360371337</v>
      </c>
      <c r="AE963" s="44">
        <f t="shared" si="441"/>
        <v>-257.62300327570182</v>
      </c>
      <c r="AF963" s="43">
        <f t="shared" si="448"/>
        <v>6.0626739560005189</v>
      </c>
      <c r="AG963" s="45">
        <f t="shared" si="445"/>
        <v>43443</v>
      </c>
      <c r="AH963" s="42">
        <f t="shared" si="446"/>
        <v>353</v>
      </c>
      <c r="AI963" s="45">
        <f t="shared" si="447"/>
        <v>43443</v>
      </c>
      <c r="AJ963" s="30">
        <f t="shared" si="431"/>
        <v>-12.956254006647891</v>
      </c>
      <c r="AK963" s="30">
        <f t="shared" si="432"/>
        <v>-59.041436934408402</v>
      </c>
      <c r="AL963" s="42"/>
      <c r="AM963" s="42"/>
    </row>
    <row r="964" spans="15:39" x14ac:dyDescent="0.25">
      <c r="O964" s="44">
        <f t="shared" si="442"/>
        <v>43.617644162318854</v>
      </c>
      <c r="P964" s="12">
        <f t="shared" si="443"/>
        <v>-7.5586719245368412</v>
      </c>
      <c r="Q964" s="44">
        <f t="shared" si="433"/>
        <v>-433.0799999999885</v>
      </c>
      <c r="R964" s="47">
        <f t="shared" si="434"/>
        <v>12.694311963089229</v>
      </c>
      <c r="S964" s="47">
        <f t="shared" si="435"/>
        <v>-59.122020829129909</v>
      </c>
      <c r="T964" s="47">
        <f t="shared" si="436"/>
        <v>60.469487372858559</v>
      </c>
      <c r="U964" s="12">
        <f t="shared" si="444"/>
        <v>1.3592937667691647</v>
      </c>
      <c r="V964" s="51">
        <f t="shared" si="437"/>
        <v>1.3592937667691647</v>
      </c>
      <c r="W964" s="47">
        <f t="shared" si="450"/>
        <v>4.5008864203589578</v>
      </c>
      <c r="X964" s="51">
        <f t="shared" si="438"/>
        <v>4.5008864203589578</v>
      </c>
      <c r="Y964" s="51">
        <f t="shared" si="439"/>
        <v>4.51</v>
      </c>
      <c r="Z964" s="47">
        <f t="shared" si="451"/>
        <v>-12.69431196308923</v>
      </c>
      <c r="AA964" s="47">
        <f t="shared" si="452"/>
        <v>-59.122020829129902</v>
      </c>
      <c r="AB964" s="47">
        <f t="shared" si="440"/>
        <v>60.469487372858559</v>
      </c>
      <c r="AC964" s="51"/>
      <c r="AD964" s="12">
        <f t="shared" si="449"/>
        <v>-4.5008864203589578</v>
      </c>
      <c r="AE964" s="44">
        <f t="shared" si="441"/>
        <v>-257.88179595431319</v>
      </c>
      <c r="AF964" s="43">
        <f t="shared" si="448"/>
        <v>6.0671907403223431</v>
      </c>
      <c r="AG964" s="45">
        <f t="shared" si="445"/>
        <v>43443</v>
      </c>
      <c r="AH964" s="42">
        <f t="shared" si="446"/>
        <v>353</v>
      </c>
      <c r="AI964" s="45">
        <f t="shared" si="447"/>
        <v>43443</v>
      </c>
      <c r="AJ964" s="30">
        <f t="shared" si="431"/>
        <v>-12.69431196308923</v>
      </c>
      <c r="AK964" s="30">
        <f t="shared" si="432"/>
        <v>-59.122020829129902</v>
      </c>
      <c r="AL964" s="42"/>
      <c r="AM964" s="42"/>
    </row>
    <row r="965" spans="15:39" x14ac:dyDescent="0.25">
      <c r="O965" s="44">
        <f t="shared" si="442"/>
        <v>43.617644162318854</v>
      </c>
      <c r="P965" s="12">
        <f t="shared" si="443"/>
        <v>-7.5649551098440204</v>
      </c>
      <c r="Q965" s="44">
        <f t="shared" si="433"/>
        <v>-433.43999999998846</v>
      </c>
      <c r="R965" s="47">
        <f t="shared" si="434"/>
        <v>12.431868769830412</v>
      </c>
      <c r="S965" s="47">
        <f t="shared" si="435"/>
        <v>-59.200957313624009</v>
      </c>
      <c r="T965" s="47">
        <f t="shared" si="436"/>
        <v>60.49218716462331</v>
      </c>
      <c r="U965" s="12">
        <f t="shared" si="444"/>
        <v>1.3638095080347494</v>
      </c>
      <c r="V965" s="51">
        <f t="shared" si="437"/>
        <v>1.3638095080347494</v>
      </c>
      <c r="W965" s="47">
        <f t="shared" si="450"/>
        <v>4.5054021616245423</v>
      </c>
      <c r="X965" s="51">
        <f t="shared" si="438"/>
        <v>4.5054021616245423</v>
      </c>
      <c r="Y965" s="51">
        <f t="shared" si="439"/>
        <v>4.51</v>
      </c>
      <c r="Z965" s="47">
        <f t="shared" si="451"/>
        <v>-12.431868769830407</v>
      </c>
      <c r="AA965" s="47">
        <f t="shared" si="452"/>
        <v>-59.200957313624016</v>
      </c>
      <c r="AB965" s="47">
        <f t="shared" si="440"/>
        <v>60.492187164623317</v>
      </c>
      <c r="AC965" s="51"/>
      <c r="AD965" s="12">
        <f t="shared" si="449"/>
        <v>-4.5054021616245423</v>
      </c>
      <c r="AE965" s="44">
        <f t="shared" si="441"/>
        <v>-258.14052887020426</v>
      </c>
      <c r="AF965" s="43">
        <f t="shared" si="448"/>
        <v>6.0717064815879276</v>
      </c>
      <c r="AG965" s="45">
        <f t="shared" si="445"/>
        <v>43443</v>
      </c>
      <c r="AH965" s="42">
        <f t="shared" si="446"/>
        <v>353</v>
      </c>
      <c r="AI965" s="45">
        <f t="shared" si="447"/>
        <v>43443</v>
      </c>
      <c r="AJ965" s="30">
        <f t="shared" si="431"/>
        <v>-12.431868769830407</v>
      </c>
      <c r="AK965" s="30">
        <f t="shared" si="432"/>
        <v>-59.200957313624016</v>
      </c>
      <c r="AL965" s="42"/>
      <c r="AM965" s="42"/>
    </row>
    <row r="966" spans="15:39" x14ac:dyDescent="0.25">
      <c r="O966" s="44">
        <f t="shared" si="442"/>
        <v>43.617644162318854</v>
      </c>
      <c r="P966" s="12">
        <f t="shared" si="443"/>
        <v>-7.5712382951511996</v>
      </c>
      <c r="Q966" s="44">
        <f t="shared" si="433"/>
        <v>-433.79999999998842</v>
      </c>
      <c r="R966" s="47">
        <f t="shared" si="434"/>
        <v>12.168934787679333</v>
      </c>
      <c r="S966" s="47">
        <f t="shared" si="435"/>
        <v>-59.278243271613455</v>
      </c>
      <c r="T966" s="47">
        <f t="shared" si="436"/>
        <v>60.514404064118303</v>
      </c>
      <c r="U966" s="12">
        <f t="shared" si="444"/>
        <v>1.3683242293407274</v>
      </c>
      <c r="V966" s="51">
        <f t="shared" si="437"/>
        <v>1.3683242293407274</v>
      </c>
      <c r="W966" s="47">
        <f t="shared" si="450"/>
        <v>4.5099168829305203</v>
      </c>
      <c r="X966" s="51">
        <f t="shared" si="438"/>
        <v>4.5099168829305203</v>
      </c>
      <c r="Y966" s="51">
        <f t="shared" si="439"/>
        <v>4.51</v>
      </c>
      <c r="Z966" s="47">
        <f t="shared" si="451"/>
        <v>-12.168934787679333</v>
      </c>
      <c r="AA966" s="47">
        <f t="shared" si="452"/>
        <v>-59.278243271613455</v>
      </c>
      <c r="AB966" s="47">
        <f t="shared" si="440"/>
        <v>60.514404064118303</v>
      </c>
      <c r="AC966" s="51"/>
      <c r="AD966" s="12">
        <f t="shared" si="449"/>
        <v>-4.5099168829305203</v>
      </c>
      <c r="AE966" s="44">
        <f t="shared" si="441"/>
        <v>-258.39920334671461</v>
      </c>
      <c r="AF966" s="43">
        <f t="shared" si="448"/>
        <v>6.0762212028939055</v>
      </c>
      <c r="AG966" s="45">
        <f t="shared" si="445"/>
        <v>43443</v>
      </c>
      <c r="AH966" s="42">
        <f t="shared" si="446"/>
        <v>353</v>
      </c>
      <c r="AI966" s="45">
        <f t="shared" si="447"/>
        <v>43443</v>
      </c>
      <c r="AJ966" s="30">
        <f t="shared" si="431"/>
        <v>-12.168934787679333</v>
      </c>
      <c r="AK966" s="30">
        <f t="shared" si="432"/>
        <v>-59.278243271613455</v>
      </c>
      <c r="AL966" s="42"/>
      <c r="AM966" s="42"/>
    </row>
    <row r="967" spans="15:39" x14ac:dyDescent="0.25">
      <c r="O967" s="44">
        <f t="shared" si="442"/>
        <v>43.617644162318854</v>
      </c>
      <c r="P967" s="12">
        <f t="shared" si="443"/>
        <v>-7.5775214804583788</v>
      </c>
      <c r="Q967" s="44">
        <f t="shared" si="433"/>
        <v>-434.15999999998843</v>
      </c>
      <c r="R967" s="47">
        <f t="shared" si="434"/>
        <v>11.905520396819389</v>
      </c>
      <c r="S967" s="47">
        <f t="shared" si="435"/>
        <v>-59.353875651980971</v>
      </c>
      <c r="T967" s="47">
        <f t="shared" si="436"/>
        <v>60.536137726401925</v>
      </c>
      <c r="U967" s="12">
        <f t="shared" si="444"/>
        <v>1.3728379537246054</v>
      </c>
      <c r="V967" s="51">
        <f t="shared" si="437"/>
        <v>1.3728379537246054</v>
      </c>
      <c r="W967" s="47">
        <f t="shared" si="450"/>
        <v>4.5144306073143987</v>
      </c>
      <c r="X967" s="51">
        <f t="shared" si="438"/>
        <v>4.5144306073143987</v>
      </c>
      <c r="Y967" s="51">
        <f t="shared" si="439"/>
        <v>4.5199999999999996</v>
      </c>
      <c r="Z967" s="47">
        <f t="shared" si="451"/>
        <v>-11.905520396819393</v>
      </c>
      <c r="AA967" s="47">
        <f t="shared" si="452"/>
        <v>-59.353875651980971</v>
      </c>
      <c r="AB967" s="47">
        <f t="shared" si="440"/>
        <v>60.536137726401925</v>
      </c>
      <c r="AC967" s="51"/>
      <c r="AD967" s="12">
        <f t="shared" si="449"/>
        <v>-4.5144306073143987</v>
      </c>
      <c r="AE967" s="44">
        <f t="shared" si="441"/>
        <v>-258.65782070379612</v>
      </c>
      <c r="AF967" s="43">
        <f t="shared" si="448"/>
        <v>6.080734927277784</v>
      </c>
      <c r="AG967" s="45">
        <f t="shared" si="445"/>
        <v>43444</v>
      </c>
      <c r="AH967" s="42">
        <f t="shared" si="446"/>
        <v>354</v>
      </c>
      <c r="AI967" s="45">
        <f t="shared" si="447"/>
        <v>43444</v>
      </c>
      <c r="AJ967" s="30">
        <f t="shared" si="431"/>
        <v>-11.905520396819393</v>
      </c>
      <c r="AK967" s="30">
        <f t="shared" si="432"/>
        <v>-59.353875651980971</v>
      </c>
      <c r="AL967" s="42"/>
      <c r="AM967" s="42"/>
    </row>
    <row r="968" spans="15:39" x14ac:dyDescent="0.25">
      <c r="O968" s="44">
        <f t="shared" si="442"/>
        <v>43.617644162318854</v>
      </c>
      <c r="P968" s="12">
        <f t="shared" si="443"/>
        <v>-7.583804665765558</v>
      </c>
      <c r="Q968" s="44">
        <f t="shared" si="433"/>
        <v>-434.51999999998839</v>
      </c>
      <c r="R968" s="47">
        <f t="shared" si="434"/>
        <v>11.641635996399696</v>
      </c>
      <c r="S968" s="47">
        <f t="shared" si="435"/>
        <v>-59.427851468889678</v>
      </c>
      <c r="T968" s="47">
        <f t="shared" si="436"/>
        <v>60.557387814213733</v>
      </c>
      <c r="U968" s="12">
        <f t="shared" si="444"/>
        <v>1.3773507041661373</v>
      </c>
      <c r="V968" s="51">
        <f t="shared" si="437"/>
        <v>1.3773507041661373</v>
      </c>
      <c r="W968" s="47">
        <f t="shared" si="450"/>
        <v>4.5189433577559299</v>
      </c>
      <c r="X968" s="51">
        <f t="shared" si="438"/>
        <v>4.5189433577559299</v>
      </c>
      <c r="Y968" s="51">
        <f t="shared" si="439"/>
        <v>4.5199999999999996</v>
      </c>
      <c r="Z968" s="47">
        <f t="shared" si="451"/>
        <v>-11.641635996399691</v>
      </c>
      <c r="AA968" s="47">
        <f t="shared" si="452"/>
        <v>-59.427851468889678</v>
      </c>
      <c r="AB968" s="47">
        <f t="shared" si="440"/>
        <v>60.557387814213733</v>
      </c>
      <c r="AC968" s="51"/>
      <c r="AD968" s="12">
        <f t="shared" si="449"/>
        <v>-4.5189433577559299</v>
      </c>
      <c r="AE968" s="44">
        <f t="shared" si="441"/>
        <v>-258.91638225809163</v>
      </c>
      <c r="AF968" s="43">
        <f t="shared" si="448"/>
        <v>6.0852476777193152</v>
      </c>
      <c r="AG968" s="45">
        <f t="shared" si="445"/>
        <v>43444</v>
      </c>
      <c r="AH968" s="42">
        <f t="shared" si="446"/>
        <v>354</v>
      </c>
      <c r="AI968" s="45">
        <f t="shared" si="447"/>
        <v>43444</v>
      </c>
      <c r="AJ968" s="30">
        <f t="shared" si="431"/>
        <v>-11.641635996399691</v>
      </c>
      <c r="AK968" s="30">
        <f t="shared" si="432"/>
        <v>-59.427851468889678</v>
      </c>
      <c r="AL968" s="42"/>
      <c r="AM968" s="42"/>
    </row>
    <row r="969" spans="15:39" x14ac:dyDescent="0.25">
      <c r="O969" s="44">
        <f t="shared" si="442"/>
        <v>43.617644162318854</v>
      </c>
      <c r="P969" s="12">
        <f t="shared" si="443"/>
        <v>-7.5900878510727372</v>
      </c>
      <c r="Q969" s="44">
        <f t="shared" si="433"/>
        <v>-434.8799999999884</v>
      </c>
      <c r="R969" s="47">
        <f t="shared" si="434"/>
        <v>11.37729200412454</v>
      </c>
      <c r="S969" s="47">
        <f t="shared" si="435"/>
        <v>-59.500167801900986</v>
      </c>
      <c r="T969" s="47">
        <f t="shared" si="436"/>
        <v>60.578153997967711</v>
      </c>
      <c r="U969" s="12">
        <f t="shared" si="444"/>
        <v>1.381862503588692</v>
      </c>
      <c r="V969" s="51">
        <f t="shared" si="437"/>
        <v>1.381862503588692</v>
      </c>
      <c r="W969" s="47">
        <f t="shared" si="450"/>
        <v>4.5234551571784856</v>
      </c>
      <c r="X969" s="51">
        <f t="shared" si="438"/>
        <v>4.5234551571784856</v>
      </c>
      <c r="Y969" s="51">
        <f t="shared" si="439"/>
        <v>4.5299999999999994</v>
      </c>
      <c r="Z969" s="47">
        <f t="shared" si="451"/>
        <v>-11.377292004124534</v>
      </c>
      <c r="AA969" s="47">
        <f t="shared" si="452"/>
        <v>-59.500167801900993</v>
      </c>
      <c r="AB969" s="47">
        <f t="shared" si="440"/>
        <v>60.578153997967711</v>
      </c>
      <c r="AC969" s="51"/>
      <c r="AD969" s="12">
        <f t="shared" si="449"/>
        <v>-4.5234551571784856</v>
      </c>
      <c r="AE969" s="44">
        <f t="shared" si="441"/>
        <v>-259.17488932301364</v>
      </c>
      <c r="AF969" s="43">
        <f t="shared" si="448"/>
        <v>6.0897594771418708</v>
      </c>
      <c r="AG969" s="45">
        <f t="shared" si="445"/>
        <v>43444</v>
      </c>
      <c r="AH969" s="42">
        <f t="shared" si="446"/>
        <v>354</v>
      </c>
      <c r="AI969" s="45">
        <f t="shared" si="447"/>
        <v>43444</v>
      </c>
      <c r="AJ969" s="30">
        <f t="shared" si="431"/>
        <v>-11.377292004124534</v>
      </c>
      <c r="AK969" s="30">
        <f t="shared" si="432"/>
        <v>-59.500167801900993</v>
      </c>
      <c r="AL969" s="42"/>
      <c r="AM969" s="42"/>
    </row>
    <row r="970" spans="15:39" x14ac:dyDescent="0.25">
      <c r="O970" s="44">
        <f t="shared" si="442"/>
        <v>43.617644162318854</v>
      </c>
      <c r="P970" s="12">
        <f t="shared" si="443"/>
        <v>-7.5963710363799164</v>
      </c>
      <c r="Q970" s="44">
        <f t="shared" si="433"/>
        <v>-435.23999999998836</v>
      </c>
      <c r="R970" s="47">
        <f t="shared" si="434"/>
        <v>11.112498855842103</v>
      </c>
      <c r="S970" s="47">
        <f t="shared" si="435"/>
        <v>-59.570821796089902</v>
      </c>
      <c r="T970" s="47">
        <f t="shared" si="436"/>
        <v>60.598435955745522</v>
      </c>
      <c r="U970" s="12">
        <f t="shared" si="444"/>
        <v>1.3863733748606162</v>
      </c>
      <c r="V970" s="51">
        <f t="shared" si="437"/>
        <v>1.3863733748606162</v>
      </c>
      <c r="W970" s="47">
        <f t="shared" si="450"/>
        <v>4.5279660284504093</v>
      </c>
      <c r="X970" s="51">
        <f t="shared" si="438"/>
        <v>4.5279660284504093</v>
      </c>
      <c r="Y970" s="51">
        <f t="shared" si="439"/>
        <v>4.5299999999999994</v>
      </c>
      <c r="Z970" s="47">
        <f t="shared" si="451"/>
        <v>-11.1124988558421</v>
      </c>
      <c r="AA970" s="47">
        <f t="shared" si="452"/>
        <v>-59.570821796089902</v>
      </c>
      <c r="AB970" s="47">
        <f t="shared" si="440"/>
        <v>60.598435955745522</v>
      </c>
      <c r="AC970" s="51"/>
      <c r="AD970" s="12">
        <f t="shared" si="449"/>
        <v>-4.5279660284504093</v>
      </c>
      <c r="AE970" s="44">
        <f t="shared" si="441"/>
        <v>-259.43334320882173</v>
      </c>
      <c r="AF970" s="43">
        <f t="shared" si="448"/>
        <v>6.0942703484137946</v>
      </c>
      <c r="AG970" s="45">
        <f t="shared" si="445"/>
        <v>43445</v>
      </c>
      <c r="AH970" s="42">
        <f t="shared" si="446"/>
        <v>355</v>
      </c>
      <c r="AI970" s="45">
        <f t="shared" si="447"/>
        <v>43445</v>
      </c>
      <c r="AJ970" s="30">
        <f t="shared" si="431"/>
        <v>-11.1124988558421</v>
      </c>
      <c r="AK970" s="30">
        <f t="shared" si="432"/>
        <v>-59.570821796089902</v>
      </c>
      <c r="AL970" s="42"/>
      <c r="AM970" s="42"/>
    </row>
    <row r="971" spans="15:39" x14ac:dyDescent="0.25">
      <c r="O971" s="44">
        <f t="shared" si="442"/>
        <v>43.617644162318854</v>
      </c>
      <c r="P971" s="12">
        <f t="shared" si="443"/>
        <v>-7.6026542216870956</v>
      </c>
      <c r="Q971" s="44">
        <f t="shared" si="433"/>
        <v>-435.59999999998831</v>
      </c>
      <c r="R971" s="47">
        <f t="shared" si="434"/>
        <v>10.847267005132483</v>
      </c>
      <c r="S971" s="47">
        <f t="shared" si="435"/>
        <v>-59.639810662157707</v>
      </c>
      <c r="T971" s="47">
        <f t="shared" si="436"/>
        <v>60.618233373290053</v>
      </c>
      <c r="U971" s="12">
        <f t="shared" si="444"/>
        <v>1.3908833407965897</v>
      </c>
      <c r="V971" s="51">
        <f t="shared" si="437"/>
        <v>1.3908833407965897</v>
      </c>
      <c r="W971" s="47">
        <f t="shared" si="450"/>
        <v>4.5324759943863828</v>
      </c>
      <c r="X971" s="51">
        <f t="shared" si="438"/>
        <v>4.5324759943863828</v>
      </c>
      <c r="Y971" s="51">
        <f t="shared" si="439"/>
        <v>4.54</v>
      </c>
      <c r="Z971" s="47">
        <f t="shared" si="451"/>
        <v>-10.84726700513249</v>
      </c>
      <c r="AA971" s="47">
        <f t="shared" si="452"/>
        <v>-59.639810662157707</v>
      </c>
      <c r="AB971" s="47">
        <f t="shared" si="440"/>
        <v>60.618233373290053</v>
      </c>
      <c r="AC971" s="51"/>
      <c r="AD971" s="12">
        <f t="shared" si="449"/>
        <v>-4.5324759943863828</v>
      </c>
      <c r="AE971" s="44">
        <f t="shared" si="441"/>
        <v>-259.69174522270072</v>
      </c>
      <c r="AF971" s="43">
        <f t="shared" si="448"/>
        <v>6.0987803143497681</v>
      </c>
      <c r="AG971" s="45">
        <f t="shared" si="445"/>
        <v>43445</v>
      </c>
      <c r="AH971" s="42">
        <f t="shared" si="446"/>
        <v>355</v>
      </c>
      <c r="AI971" s="45">
        <f t="shared" si="447"/>
        <v>43445</v>
      </c>
      <c r="AJ971" s="30">
        <f t="shared" ref="AJ971:AJ1011" si="453">Z971</f>
        <v>-10.84726700513249</v>
      </c>
      <c r="AK971" s="30">
        <f t="shared" ref="AK971:AK1011" si="454">AA971</f>
        <v>-59.639810662157707</v>
      </c>
      <c r="AL971" s="42"/>
      <c r="AM971" s="42"/>
    </row>
    <row r="972" spans="15:39" x14ac:dyDescent="0.25">
      <c r="O972" s="44">
        <f t="shared" si="442"/>
        <v>43.617644162318854</v>
      </c>
      <c r="P972" s="12">
        <f t="shared" si="443"/>
        <v>-7.6089374069942748</v>
      </c>
      <c r="Q972" s="44">
        <f t="shared" ref="Q972:Q1011" si="455">P972*180/PI()</f>
        <v>-435.95999999998833</v>
      </c>
      <c r="R972" s="47">
        <f t="shared" ref="R972:R1011" si="456">O972*COS(P972)</f>
        <v>10.581606922894997</v>
      </c>
      <c r="S972" s="47">
        <f t="shared" ref="S972:S1011" si="457">O972*SIN(P972)+$S$8</f>
        <v>-59.707131676542105</v>
      </c>
      <c r="T972" s="47">
        <f t="shared" ref="T972:T1011" si="458">SQRT(R972^2+S972^2)</f>
        <v>60.637545943999058</v>
      </c>
      <c r="U972" s="12">
        <f t="shared" si="444"/>
        <v>1.3953924241589775</v>
      </c>
      <c r="V972" s="51">
        <f t="shared" ref="V972:V1011" si="459">U972+$D$8-$I$10</f>
        <v>1.3953924241589775</v>
      </c>
      <c r="W972" s="47">
        <f t="shared" si="450"/>
        <v>4.5369850777487706</v>
      </c>
      <c r="X972" s="51">
        <f t="shared" ref="X972:X1011" si="460">IF(AND(W972&gt;0,W972&lt;=2*PI()),W972,MOD(W972,2*PI()))</f>
        <v>4.5369850777487706</v>
      </c>
      <c r="Y972" s="51">
        <f t="shared" ref="Y972:Y1011" si="461">ROUNDUP(X972,2)</f>
        <v>4.54</v>
      </c>
      <c r="Z972" s="47">
        <f t="shared" si="451"/>
        <v>-10.581606922895</v>
      </c>
      <c r="AA972" s="47">
        <f t="shared" si="452"/>
        <v>-59.707131676542097</v>
      </c>
      <c r="AB972" s="47">
        <f t="shared" ref="AB972:AB1011" si="462">SQRT(Z972^2+AA972^2)</f>
        <v>60.637545943999058</v>
      </c>
      <c r="AC972" s="51"/>
      <c r="AD972" s="12">
        <f t="shared" si="449"/>
        <v>-4.5369850777487706</v>
      </c>
      <c r="AE972" s="44">
        <f t="shared" ref="AE972:AE1011" si="463">AD972*180/PI()</f>
        <v>-259.95009666883823</v>
      </c>
      <c r="AF972" s="43">
        <f t="shared" si="448"/>
        <v>6.1032893977121558</v>
      </c>
      <c r="AG972" s="45">
        <f t="shared" si="445"/>
        <v>43445</v>
      </c>
      <c r="AH972" s="42">
        <f t="shared" si="446"/>
        <v>355</v>
      </c>
      <c r="AI972" s="45">
        <f t="shared" si="447"/>
        <v>43445</v>
      </c>
      <c r="AJ972" s="30">
        <f t="shared" si="453"/>
        <v>-10.581606922895</v>
      </c>
      <c r="AK972" s="30">
        <f t="shared" si="454"/>
        <v>-59.707131676542097</v>
      </c>
      <c r="AL972" s="42"/>
      <c r="AM972" s="42"/>
    </row>
    <row r="973" spans="15:39" x14ac:dyDescent="0.25">
      <c r="O973" s="44">
        <f t="shared" ref="O973:O1011" si="464">O972</f>
        <v>43.617644162318854</v>
      </c>
      <c r="P973" s="12">
        <f t="shared" ref="P973:P1011" si="465">P972-2*PI()/P$8</f>
        <v>-7.615220592301454</v>
      </c>
      <c r="Q973" s="44">
        <f t="shared" si="455"/>
        <v>-436.31999999998828</v>
      </c>
      <c r="R973" s="47">
        <f t="shared" si="456"/>
        <v>10.31552909693481</v>
      </c>
      <c r="S973" s="47">
        <f t="shared" si="457"/>
        <v>-59.772782181524704</v>
      </c>
      <c r="T973" s="47">
        <f t="shared" si="458"/>
        <v>60.656373368918999</v>
      </c>
      <c r="U973" s="12">
        <f t="shared" ref="U973:U1011" si="466">-ATAN(S973/R973)</f>
        <v>1.3999006476591735</v>
      </c>
      <c r="V973" s="51">
        <f t="shared" si="459"/>
        <v>1.3999006476591735</v>
      </c>
      <c r="W973" s="47">
        <f t="shared" si="450"/>
        <v>4.5414933012489662</v>
      </c>
      <c r="X973" s="51">
        <f t="shared" si="460"/>
        <v>4.5414933012489662</v>
      </c>
      <c r="Y973" s="51">
        <f t="shared" si="461"/>
        <v>4.55</v>
      </c>
      <c r="Z973" s="47">
        <f t="shared" si="451"/>
        <v>-10.315529096934814</v>
      </c>
      <c r="AA973" s="47">
        <f t="shared" si="452"/>
        <v>-59.772782181524704</v>
      </c>
      <c r="AB973" s="47">
        <f t="shared" si="462"/>
        <v>60.656373368918999</v>
      </c>
      <c r="AC973" s="51"/>
      <c r="AD973" s="12">
        <f t="shared" si="449"/>
        <v>-4.5414933012489662</v>
      </c>
      <c r="AE973" s="44">
        <f t="shared" si="463"/>
        <v>-260.20839884850113</v>
      </c>
      <c r="AF973" s="43">
        <f t="shared" si="448"/>
        <v>6.1077976212123515</v>
      </c>
      <c r="AG973" s="45">
        <f t="shared" ref="AG973:AG1011" si="467">$AI$11+AH973-1</f>
        <v>43445</v>
      </c>
      <c r="AH973" s="42">
        <f t="shared" ref="AH973:AH1011" si="468">INT(AF973/$AH$7)+1</f>
        <v>355</v>
      </c>
      <c r="AI973" s="45">
        <f t="shared" ref="AI973:AI1011" si="469">$AI$11+AH973-1</f>
        <v>43445</v>
      </c>
      <c r="AJ973" s="30">
        <f t="shared" si="453"/>
        <v>-10.315529096934814</v>
      </c>
      <c r="AK973" s="30">
        <f t="shared" si="454"/>
        <v>-59.772782181524704</v>
      </c>
      <c r="AL973" s="42"/>
      <c r="AM973" s="42"/>
    </row>
    <row r="974" spans="15:39" x14ac:dyDescent="0.25">
      <c r="O974" s="44">
        <f t="shared" si="464"/>
        <v>43.617644162318854</v>
      </c>
      <c r="P974" s="12">
        <f t="shared" si="465"/>
        <v>-7.6215037776086332</v>
      </c>
      <c r="Q974" s="44">
        <f t="shared" si="455"/>
        <v>-436.67999999998824</v>
      </c>
      <c r="R974" s="47">
        <f t="shared" si="456"/>
        <v>10.04904403154889</v>
      </c>
      <c r="S974" s="47">
        <f t="shared" si="457"/>
        <v>-59.836759585336004</v>
      </c>
      <c r="T974" s="47">
        <f t="shared" si="458"/>
        <v>60.674715356739078</v>
      </c>
      <c r="U974" s="12">
        <f t="shared" si="466"/>
        <v>1.4044080339589429</v>
      </c>
      <c r="V974" s="51">
        <f t="shared" si="459"/>
        <v>1.4044080339589429</v>
      </c>
      <c r="W974" s="47">
        <f t="shared" si="450"/>
        <v>4.5460006875487355</v>
      </c>
      <c r="X974" s="51">
        <f t="shared" si="460"/>
        <v>4.5460006875487355</v>
      </c>
      <c r="Y974" s="51">
        <f t="shared" si="461"/>
        <v>4.55</v>
      </c>
      <c r="Z974" s="47">
        <f t="shared" si="451"/>
        <v>-10.049044031548892</v>
      </c>
      <c r="AA974" s="47">
        <f t="shared" si="452"/>
        <v>-59.836759585336004</v>
      </c>
      <c r="AB974" s="47">
        <f t="shared" si="462"/>
        <v>60.674715356739078</v>
      </c>
      <c r="AC974" s="51"/>
      <c r="AD974" s="12">
        <f t="shared" si="449"/>
        <v>-4.5460006875487355</v>
      </c>
      <c r="AE974" s="44">
        <f t="shared" si="463"/>
        <v>-260.466653060113</v>
      </c>
      <c r="AF974" s="43">
        <f t="shared" ref="AF974:AF1011" si="470">$AD$12-AD974</f>
        <v>6.1123050075121208</v>
      </c>
      <c r="AG974" s="45">
        <f t="shared" si="467"/>
        <v>43446</v>
      </c>
      <c r="AH974" s="42">
        <f t="shared" si="468"/>
        <v>356</v>
      </c>
      <c r="AI974" s="45">
        <f t="shared" si="469"/>
        <v>43446</v>
      </c>
      <c r="AJ974" s="30">
        <f t="shared" si="453"/>
        <v>-10.049044031548892</v>
      </c>
      <c r="AK974" s="30">
        <f t="shared" si="454"/>
        <v>-59.836759585336004</v>
      </c>
      <c r="AL974" s="42"/>
      <c r="AM974" s="42"/>
    </row>
    <row r="975" spans="15:39" x14ac:dyDescent="0.25">
      <c r="O975" s="44">
        <f t="shared" si="464"/>
        <v>43.617644162318854</v>
      </c>
      <c r="P975" s="12">
        <f t="shared" si="465"/>
        <v>-7.6277869629158124</v>
      </c>
      <c r="Q975" s="44">
        <f t="shared" si="455"/>
        <v>-437.03999999998825</v>
      </c>
      <c r="R975" s="47">
        <f t="shared" si="456"/>
        <v>9.782162247111323</v>
      </c>
      <c r="S975" s="47">
        <f t="shared" si="457"/>
        <v>-59.899061362257626</v>
      </c>
      <c r="T975" s="47">
        <f t="shared" si="458"/>
        <v>60.692571623785348</v>
      </c>
      <c r="U975" s="12">
        <f t="shared" si="466"/>
        <v>1.4089146056717554</v>
      </c>
      <c r="V975" s="51">
        <f t="shared" si="459"/>
        <v>1.4089146056717554</v>
      </c>
      <c r="W975" s="47">
        <f t="shared" si="450"/>
        <v>4.5505072592615488</v>
      </c>
      <c r="X975" s="51">
        <f t="shared" si="460"/>
        <v>4.5505072592615488</v>
      </c>
      <c r="Y975" s="51">
        <f t="shared" si="461"/>
        <v>4.5599999999999996</v>
      </c>
      <c r="Z975" s="47">
        <f t="shared" si="451"/>
        <v>-9.7821622471113265</v>
      </c>
      <c r="AA975" s="47">
        <f t="shared" si="452"/>
        <v>-59.899061362257626</v>
      </c>
      <c r="AB975" s="47">
        <f t="shared" si="462"/>
        <v>60.692571623785348</v>
      </c>
      <c r="AC975" s="51"/>
      <c r="AD975" s="12">
        <f t="shared" si="449"/>
        <v>-4.5505072592615488</v>
      </c>
      <c r="AE975" s="44">
        <f t="shared" si="463"/>
        <v>-260.72486059933027</v>
      </c>
      <c r="AF975" s="43">
        <f t="shared" si="470"/>
        <v>6.116811579224934</v>
      </c>
      <c r="AG975" s="45">
        <f t="shared" si="467"/>
        <v>43446</v>
      </c>
      <c r="AH975" s="42">
        <f t="shared" si="468"/>
        <v>356</v>
      </c>
      <c r="AI975" s="45">
        <f t="shared" si="469"/>
        <v>43446</v>
      </c>
      <c r="AJ975" s="30">
        <f t="shared" si="453"/>
        <v>-9.7821622471113265</v>
      </c>
      <c r="AK975" s="30">
        <f t="shared" si="454"/>
        <v>-59.899061362257626</v>
      </c>
      <c r="AL975" s="42"/>
      <c r="AM975" s="42"/>
    </row>
    <row r="976" spans="15:39" x14ac:dyDescent="0.25">
      <c r="O976" s="44">
        <f t="shared" si="464"/>
        <v>43.617644162318854</v>
      </c>
      <c r="P976" s="12">
        <f t="shared" si="465"/>
        <v>-7.6340701482229916</v>
      </c>
      <c r="Q976" s="44">
        <f t="shared" si="455"/>
        <v>-437.39999999998821</v>
      </c>
      <c r="R976" s="47">
        <f t="shared" si="456"/>
        <v>9.5148942796579856</v>
      </c>
      <c r="S976" s="47">
        <f t="shared" si="457"/>
        <v>-59.959685052722108</v>
      </c>
      <c r="T976" s="47">
        <f t="shared" si="458"/>
        <v>60.709941894015145</v>
      </c>
      <c r="U976" s="12">
        <f t="shared" si="466"/>
        <v>1.4134203853641172</v>
      </c>
      <c r="V976" s="51">
        <f t="shared" si="459"/>
        <v>1.4134203853641172</v>
      </c>
      <c r="W976" s="47">
        <f t="shared" si="450"/>
        <v>4.5550130389539101</v>
      </c>
      <c r="X976" s="51">
        <f t="shared" si="460"/>
        <v>4.5550130389539101</v>
      </c>
      <c r="Y976" s="51">
        <f t="shared" si="461"/>
        <v>4.5599999999999996</v>
      </c>
      <c r="Z976" s="47">
        <f t="shared" si="451"/>
        <v>-9.5148942796579892</v>
      </c>
      <c r="AA976" s="47">
        <f t="shared" si="452"/>
        <v>-59.959685052722108</v>
      </c>
      <c r="AB976" s="47">
        <f t="shared" si="462"/>
        <v>60.709941894015145</v>
      </c>
      <c r="AC976" s="51"/>
      <c r="AD976" s="12">
        <f t="shared" si="449"/>
        <v>-4.5550130389539101</v>
      </c>
      <c r="AE976" s="44">
        <f t="shared" si="463"/>
        <v>-260.98302275911828</v>
      </c>
      <c r="AF976" s="43">
        <f t="shared" si="470"/>
        <v>6.1213173589172953</v>
      </c>
      <c r="AG976" s="45">
        <f t="shared" si="467"/>
        <v>43446</v>
      </c>
      <c r="AH976" s="42">
        <f t="shared" si="468"/>
        <v>356</v>
      </c>
      <c r="AI976" s="45">
        <f t="shared" si="469"/>
        <v>43446</v>
      </c>
      <c r="AJ976" s="30">
        <f t="shared" si="453"/>
        <v>-9.5148942796579892</v>
      </c>
      <c r="AK976" s="30">
        <f t="shared" si="454"/>
        <v>-59.959685052722108</v>
      </c>
      <c r="AL976" s="42"/>
      <c r="AM976" s="42"/>
    </row>
    <row r="977" spans="15:39" x14ac:dyDescent="0.25">
      <c r="O977" s="44">
        <f t="shared" si="464"/>
        <v>43.617644162318854</v>
      </c>
      <c r="P977" s="12">
        <f t="shared" si="465"/>
        <v>-7.6403533335301708</v>
      </c>
      <c r="Q977" s="44">
        <f t="shared" si="455"/>
        <v>-437.75999999998817</v>
      </c>
      <c r="R977" s="47">
        <f t="shared" si="456"/>
        <v>9.2472506804705947</v>
      </c>
      <c r="S977" s="47">
        <f t="shared" si="457"/>
        <v>-60.018628263409951</v>
      </c>
      <c r="T977" s="47">
        <f t="shared" si="458"/>
        <v>60.726825899011509</v>
      </c>
      <c r="U977" s="12">
        <f t="shared" si="466"/>
        <v>1.4179253955568953</v>
      </c>
      <c r="V977" s="51">
        <f t="shared" si="459"/>
        <v>1.4179253955568953</v>
      </c>
      <c r="W977" s="47">
        <f t="shared" si="450"/>
        <v>4.5595180491466882</v>
      </c>
      <c r="X977" s="51">
        <f t="shared" si="460"/>
        <v>4.5595180491466882</v>
      </c>
      <c r="Y977" s="51">
        <f t="shared" si="461"/>
        <v>4.5599999999999996</v>
      </c>
      <c r="Z977" s="47">
        <f t="shared" si="451"/>
        <v>-9.2472506804705912</v>
      </c>
      <c r="AA977" s="47">
        <f t="shared" si="452"/>
        <v>-60.018628263409944</v>
      </c>
      <c r="AB977" s="47">
        <f t="shared" si="462"/>
        <v>60.726825899011509</v>
      </c>
      <c r="AC977" s="51"/>
      <c r="AD977" s="12">
        <f t="shared" si="449"/>
        <v>-4.5595180491466882</v>
      </c>
      <c r="AE977" s="44">
        <f t="shared" si="463"/>
        <v>-261.24114082982788</v>
      </c>
      <c r="AF977" s="43">
        <f t="shared" si="470"/>
        <v>6.1258223691100735</v>
      </c>
      <c r="AG977" s="45">
        <f t="shared" si="467"/>
        <v>43446</v>
      </c>
      <c r="AH977" s="42">
        <f t="shared" si="468"/>
        <v>356</v>
      </c>
      <c r="AI977" s="45">
        <f t="shared" si="469"/>
        <v>43446</v>
      </c>
      <c r="AJ977" s="30">
        <f t="shared" si="453"/>
        <v>-9.2472506804705912</v>
      </c>
      <c r="AK977" s="30">
        <f t="shared" si="454"/>
        <v>-60.018628263409944</v>
      </c>
      <c r="AL977" s="42"/>
      <c r="AM977" s="42"/>
    </row>
    <row r="978" spans="15:39" x14ac:dyDescent="0.25">
      <c r="O978" s="44">
        <f t="shared" si="464"/>
        <v>43.617644162318854</v>
      </c>
      <c r="P978" s="12">
        <f t="shared" si="465"/>
        <v>-7.64663651883735</v>
      </c>
      <c r="Q978" s="44">
        <f t="shared" si="455"/>
        <v>-438.11999999998818</v>
      </c>
      <c r="R978" s="47">
        <f t="shared" si="456"/>
        <v>8.9792420156601693</v>
      </c>
      <c r="S978" s="47">
        <f t="shared" si="457"/>
        <v>-60.075888667344117</v>
      </c>
      <c r="T978" s="47">
        <f t="shared" si="458"/>
        <v>60.743223377977912</v>
      </c>
      <c r="U978" s="12">
        <f t="shared" si="466"/>
        <v>1.4224296587266387</v>
      </c>
      <c r="V978" s="51">
        <f t="shared" si="459"/>
        <v>1.4224296587266387</v>
      </c>
      <c r="W978" s="47">
        <f t="shared" si="450"/>
        <v>4.5640223123164319</v>
      </c>
      <c r="X978" s="51">
        <f t="shared" si="460"/>
        <v>4.5640223123164319</v>
      </c>
      <c r="Y978" s="51">
        <f t="shared" si="461"/>
        <v>4.5699999999999994</v>
      </c>
      <c r="Z978" s="47">
        <f t="shared" si="451"/>
        <v>-8.9792420156601711</v>
      </c>
      <c r="AA978" s="47">
        <f t="shared" si="452"/>
        <v>-60.075888667344117</v>
      </c>
      <c r="AB978" s="47">
        <f t="shared" si="462"/>
        <v>60.743223377977912</v>
      </c>
      <c r="AC978" s="51"/>
      <c r="AD978" s="12">
        <f t="shared" si="449"/>
        <v>-4.5640223123164319</v>
      </c>
      <c r="AE978" s="44">
        <f t="shared" si="463"/>
        <v>-261.49921609927043</v>
      </c>
      <c r="AF978" s="43">
        <f t="shared" si="470"/>
        <v>6.1303266322798171</v>
      </c>
      <c r="AG978" s="45">
        <f t="shared" si="467"/>
        <v>43447</v>
      </c>
      <c r="AH978" s="42">
        <f t="shared" si="468"/>
        <v>357</v>
      </c>
      <c r="AI978" s="45">
        <f t="shared" si="469"/>
        <v>43447</v>
      </c>
      <c r="AJ978" s="30">
        <f t="shared" si="453"/>
        <v>-8.9792420156601711</v>
      </c>
      <c r="AK978" s="30">
        <f t="shared" si="454"/>
        <v>-60.075888667344117</v>
      </c>
      <c r="AL978" s="42"/>
      <c r="AM978" s="42"/>
    </row>
    <row r="979" spans="15:39" x14ac:dyDescent="0.25">
      <c r="O979" s="44">
        <f t="shared" si="464"/>
        <v>43.617644162318854</v>
      </c>
      <c r="P979" s="12">
        <f t="shared" si="465"/>
        <v>-7.6529197041445292</v>
      </c>
      <c r="Q979" s="44">
        <f t="shared" si="455"/>
        <v>-438.47999999998814</v>
      </c>
      <c r="R979" s="47">
        <f t="shared" si="456"/>
        <v>8.7108788657498923</v>
      </c>
      <c r="S979" s="47">
        <f t="shared" si="457"/>
        <v>-60.131464003981918</v>
      </c>
      <c r="T979" s="47">
        <f t="shared" si="458"/>
        <v>60.759134077733044</v>
      </c>
      <c r="U979" s="12">
        <f t="shared" si="466"/>
        <v>1.4269331973068951</v>
      </c>
      <c r="V979" s="51">
        <f t="shared" si="459"/>
        <v>1.4269331973068951</v>
      </c>
      <c r="W979" s="47">
        <f t="shared" si="450"/>
        <v>4.5685258508966884</v>
      </c>
      <c r="X979" s="51">
        <f t="shared" si="460"/>
        <v>4.5685258508966884</v>
      </c>
      <c r="Y979" s="51">
        <f t="shared" si="461"/>
        <v>4.5699999999999994</v>
      </c>
      <c r="Z979" s="47">
        <f t="shared" si="451"/>
        <v>-8.7108788657498888</v>
      </c>
      <c r="AA979" s="47">
        <f t="shared" si="452"/>
        <v>-60.131464003981918</v>
      </c>
      <c r="AB979" s="47">
        <f t="shared" si="462"/>
        <v>60.759134077733044</v>
      </c>
      <c r="AC979" s="51"/>
      <c r="AD979" s="12">
        <f t="shared" si="449"/>
        <v>-4.5685258508966884</v>
      </c>
      <c r="AE979" s="44">
        <f t="shared" si="463"/>
        <v>-261.75724985279345</v>
      </c>
      <c r="AF979" s="43">
        <f t="shared" si="470"/>
        <v>6.1348301708600737</v>
      </c>
      <c r="AG979" s="45">
        <f t="shared" si="467"/>
        <v>43447</v>
      </c>
      <c r="AH979" s="42">
        <f t="shared" si="468"/>
        <v>357</v>
      </c>
      <c r="AI979" s="45">
        <f t="shared" si="469"/>
        <v>43447</v>
      </c>
      <c r="AJ979" s="30">
        <f t="shared" si="453"/>
        <v>-8.7108788657498888</v>
      </c>
      <c r="AK979" s="30">
        <f t="shared" si="454"/>
        <v>-60.131464003981918</v>
      </c>
      <c r="AL979" s="42"/>
      <c r="AM979" s="42"/>
    </row>
    <row r="980" spans="15:39" x14ac:dyDescent="0.25">
      <c r="O980" s="44">
        <f t="shared" si="464"/>
        <v>43.617644162318854</v>
      </c>
      <c r="P980" s="12">
        <f t="shared" si="465"/>
        <v>-7.6592028894517084</v>
      </c>
      <c r="Q980" s="44">
        <f t="shared" si="455"/>
        <v>-438.83999999998809</v>
      </c>
      <c r="R980" s="47">
        <f t="shared" si="456"/>
        <v>8.4421718252574074</v>
      </c>
      <c r="S980" s="47">
        <f t="shared" si="457"/>
        <v>-60.185352079304216</v>
      </c>
      <c r="T980" s="47">
        <f t="shared" si="458"/>
        <v>60.774557752705846</v>
      </c>
      <c r="U980" s="12">
        <f t="shared" si="466"/>
        <v>1.4314360336895218</v>
      </c>
      <c r="V980" s="51">
        <f t="shared" si="459"/>
        <v>1.4314360336895218</v>
      </c>
      <c r="W980" s="47">
        <f t="shared" si="450"/>
        <v>4.5730286872793151</v>
      </c>
      <c r="X980" s="51">
        <f t="shared" si="460"/>
        <v>4.5730286872793151</v>
      </c>
      <c r="Y980" s="51">
        <f t="shared" si="461"/>
        <v>4.58</v>
      </c>
      <c r="Z980" s="47">
        <f t="shared" si="451"/>
        <v>-8.4421718252574056</v>
      </c>
      <c r="AA980" s="47">
        <f t="shared" si="452"/>
        <v>-60.185352079304216</v>
      </c>
      <c r="AB980" s="47">
        <f t="shared" si="462"/>
        <v>60.774557752705846</v>
      </c>
      <c r="AC980" s="51"/>
      <c r="AD980" s="12">
        <f t="shared" si="449"/>
        <v>-4.5730286872793151</v>
      </c>
      <c r="AE980" s="44">
        <f t="shared" si="463"/>
        <v>-262.01524337335593</v>
      </c>
      <c r="AF980" s="43">
        <f t="shared" si="470"/>
        <v>6.1393330072427004</v>
      </c>
      <c r="AG980" s="45">
        <f t="shared" si="467"/>
        <v>43447</v>
      </c>
      <c r="AH980" s="42">
        <f t="shared" si="468"/>
        <v>357</v>
      </c>
      <c r="AI980" s="45">
        <f t="shared" si="469"/>
        <v>43447</v>
      </c>
      <c r="AJ980" s="30">
        <f t="shared" si="453"/>
        <v>-8.4421718252574056</v>
      </c>
      <c r="AK980" s="30">
        <f t="shared" si="454"/>
        <v>-60.185352079304216</v>
      </c>
      <c r="AL980" s="42"/>
      <c r="AM980" s="42"/>
    </row>
    <row r="981" spans="15:39" x14ac:dyDescent="0.25">
      <c r="O981" s="44">
        <f t="shared" si="464"/>
        <v>43.617644162318854</v>
      </c>
      <c r="P981" s="12">
        <f t="shared" si="465"/>
        <v>-7.6654860747588875</v>
      </c>
      <c r="Q981" s="44">
        <f t="shared" si="455"/>
        <v>-439.19999999998811</v>
      </c>
      <c r="R981" s="47">
        <f t="shared" si="456"/>
        <v>8.1731315022765756</v>
      </c>
      <c r="S981" s="47">
        <f t="shared" si="457"/>
        <v>-60.237550765902071</v>
      </c>
      <c r="T981" s="47">
        <f t="shared" si="458"/>
        <v>60.78949416493063</v>
      </c>
      <c r="U981" s="12">
        <f t="shared" si="466"/>
        <v>1.4359381902259944</v>
      </c>
      <c r="V981" s="51">
        <f t="shared" si="459"/>
        <v>1.4359381902259944</v>
      </c>
      <c r="W981" s="47">
        <f t="shared" si="450"/>
        <v>4.5775308438157873</v>
      </c>
      <c r="X981" s="51">
        <f t="shared" si="460"/>
        <v>4.5775308438157873</v>
      </c>
      <c r="Y981" s="51">
        <f t="shared" si="461"/>
        <v>4.58</v>
      </c>
      <c r="Z981" s="47">
        <f t="shared" si="451"/>
        <v>-8.1731315022765685</v>
      </c>
      <c r="AA981" s="47">
        <f t="shared" si="452"/>
        <v>-60.237550765902078</v>
      </c>
      <c r="AB981" s="47">
        <f t="shared" si="462"/>
        <v>60.789494164930638</v>
      </c>
      <c r="AC981" s="51"/>
      <c r="AD981" s="12">
        <f t="shared" si="449"/>
        <v>-4.5775308438157873</v>
      </c>
      <c r="AE981" s="44">
        <f t="shared" si="463"/>
        <v>-262.27319794160303</v>
      </c>
      <c r="AF981" s="43">
        <f t="shared" si="470"/>
        <v>6.1438351637791726</v>
      </c>
      <c r="AG981" s="45">
        <f t="shared" si="467"/>
        <v>43447</v>
      </c>
      <c r="AH981" s="42">
        <f t="shared" si="468"/>
        <v>357</v>
      </c>
      <c r="AI981" s="45">
        <f t="shared" si="469"/>
        <v>43447</v>
      </c>
      <c r="AJ981" s="30">
        <f t="shared" si="453"/>
        <v>-8.1731315022765685</v>
      </c>
      <c r="AK981" s="30">
        <f t="shared" si="454"/>
        <v>-60.237550765902078</v>
      </c>
      <c r="AL981" s="42"/>
      <c r="AM981" s="42"/>
    </row>
    <row r="982" spans="15:39" x14ac:dyDescent="0.25">
      <c r="O982" s="44">
        <f t="shared" si="464"/>
        <v>43.617644162318854</v>
      </c>
      <c r="P982" s="12">
        <f t="shared" si="465"/>
        <v>-7.6717692600660667</v>
      </c>
      <c r="Q982" s="44">
        <f t="shared" si="455"/>
        <v>-439.55999999998807</v>
      </c>
      <c r="R982" s="47">
        <f t="shared" si="456"/>
        <v>7.9037685180586745</v>
      </c>
      <c r="S982" s="47">
        <f t="shared" si="457"/>
        <v>-60.288058003060705</v>
      </c>
      <c r="T982" s="47">
        <f t="shared" si="458"/>
        <v>60.803943084042402</v>
      </c>
      <c r="U982" s="12">
        <f t="shared" si="466"/>
        <v>1.4404396892287097</v>
      </c>
      <c r="V982" s="51">
        <f t="shared" si="459"/>
        <v>1.4404396892287097</v>
      </c>
      <c r="W982" s="47">
        <f t="shared" si="450"/>
        <v>4.5820323428185024</v>
      </c>
      <c r="X982" s="51">
        <f t="shared" si="460"/>
        <v>4.5820323428185024</v>
      </c>
      <c r="Y982" s="51">
        <f t="shared" si="461"/>
        <v>4.59</v>
      </c>
      <c r="Z982" s="47">
        <f t="shared" si="451"/>
        <v>-7.9037685180586736</v>
      </c>
      <c r="AA982" s="47">
        <f t="shared" si="452"/>
        <v>-60.288058003060712</v>
      </c>
      <c r="AB982" s="47">
        <f t="shared" si="462"/>
        <v>60.803943084042409</v>
      </c>
      <c r="AC982" s="51"/>
      <c r="AD982" s="12">
        <f t="shared" si="449"/>
        <v>-4.5820323428185024</v>
      </c>
      <c r="AE982" s="44">
        <f t="shared" si="463"/>
        <v>-262.53111483594097</v>
      </c>
      <c r="AF982" s="43">
        <f t="shared" si="470"/>
        <v>6.1483366627818876</v>
      </c>
      <c r="AG982" s="45">
        <f t="shared" si="467"/>
        <v>43448</v>
      </c>
      <c r="AH982" s="42">
        <f t="shared" si="468"/>
        <v>358</v>
      </c>
      <c r="AI982" s="45">
        <f t="shared" si="469"/>
        <v>43448</v>
      </c>
      <c r="AJ982" s="30">
        <f t="shared" si="453"/>
        <v>-7.9037685180586736</v>
      </c>
      <c r="AK982" s="30">
        <f t="shared" si="454"/>
        <v>-60.288058003060712</v>
      </c>
      <c r="AL982" s="42"/>
      <c r="AM982" s="42"/>
    </row>
    <row r="983" spans="15:39" x14ac:dyDescent="0.25">
      <c r="O983" s="44">
        <f t="shared" si="464"/>
        <v>43.617644162318854</v>
      </c>
      <c r="P983" s="12">
        <f t="shared" si="465"/>
        <v>-7.6780524453732459</v>
      </c>
      <c r="Q983" s="44">
        <f t="shared" si="455"/>
        <v>-439.91999999998802</v>
      </c>
      <c r="R983" s="47">
        <f t="shared" si="456"/>
        <v>7.6340935065931017</v>
      </c>
      <c r="S983" s="47">
        <f t="shared" si="457"/>
        <v>-60.336871796840889</v>
      </c>
      <c r="T983" s="47">
        <f t="shared" si="458"/>
        <v>60.817904287272349</v>
      </c>
      <c r="U983" s="12">
        <f t="shared" si="466"/>
        <v>1.4449405529722854</v>
      </c>
      <c r="V983" s="51">
        <f t="shared" si="459"/>
        <v>1.4449405529722854</v>
      </c>
      <c r="W983" s="47">
        <f t="shared" si="450"/>
        <v>4.5865332065620787</v>
      </c>
      <c r="X983" s="51">
        <f t="shared" si="460"/>
        <v>4.5865332065620787</v>
      </c>
      <c r="Y983" s="51">
        <f t="shared" si="461"/>
        <v>4.59</v>
      </c>
      <c r="Z983" s="47">
        <f t="shared" si="451"/>
        <v>-7.634093506593099</v>
      </c>
      <c r="AA983" s="47">
        <f t="shared" si="452"/>
        <v>-60.336871796840889</v>
      </c>
      <c r="AB983" s="47">
        <f t="shared" si="462"/>
        <v>60.817904287272349</v>
      </c>
      <c r="AC983" s="51"/>
      <c r="AD983" s="12">
        <f t="shared" si="449"/>
        <v>-4.5865332065620787</v>
      </c>
      <c r="AE983" s="44">
        <f t="shared" si="463"/>
        <v>-262.78899533261131</v>
      </c>
      <c r="AF983" s="43">
        <f t="shared" si="470"/>
        <v>6.152837526525464</v>
      </c>
      <c r="AG983" s="45">
        <f t="shared" si="467"/>
        <v>43448</v>
      </c>
      <c r="AH983" s="42">
        <f t="shared" si="468"/>
        <v>358</v>
      </c>
      <c r="AI983" s="45">
        <f t="shared" si="469"/>
        <v>43448</v>
      </c>
      <c r="AJ983" s="30">
        <f t="shared" si="453"/>
        <v>-7.634093506593099</v>
      </c>
      <c r="AK983" s="30">
        <f t="shared" si="454"/>
        <v>-60.336871796840889</v>
      </c>
      <c r="AL983" s="42"/>
      <c r="AM983" s="42"/>
    </row>
    <row r="984" spans="15:39" x14ac:dyDescent="0.25">
      <c r="O984" s="44">
        <f t="shared" si="464"/>
        <v>43.617644162318854</v>
      </c>
      <c r="P984" s="12">
        <f t="shared" si="465"/>
        <v>-7.6843356306804251</v>
      </c>
      <c r="Q984" s="44">
        <f t="shared" si="455"/>
        <v>-440.27999999998804</v>
      </c>
      <c r="R984" s="47">
        <f t="shared" si="456"/>
        <v>7.3641171141875512</v>
      </c>
      <c r="S984" s="47">
        <f t="shared" si="457"/>
        <v>-60.383990220157628</v>
      </c>
      <c r="T984" s="47">
        <f t="shared" si="458"/>
        <v>60.831377559443467</v>
      </c>
      <c r="U984" s="12">
        <f t="shared" si="466"/>
        <v>1.4494408036948556</v>
      </c>
      <c r="V984" s="51">
        <f t="shared" si="459"/>
        <v>1.4494408036948556</v>
      </c>
      <c r="W984" s="47">
        <f t="shared" si="450"/>
        <v>4.5910334572846487</v>
      </c>
      <c r="X984" s="51">
        <f t="shared" si="460"/>
        <v>4.5910334572846487</v>
      </c>
      <c r="Y984" s="51">
        <f t="shared" si="461"/>
        <v>4.5999999999999996</v>
      </c>
      <c r="Z984" s="47">
        <f t="shared" si="451"/>
        <v>-7.3641171141875503</v>
      </c>
      <c r="AA984" s="47">
        <f t="shared" si="452"/>
        <v>-60.383990220157628</v>
      </c>
      <c r="AB984" s="47">
        <f t="shared" si="462"/>
        <v>60.831377559443467</v>
      </c>
      <c r="AC984" s="51"/>
      <c r="AD984" s="12">
        <f t="shared" si="449"/>
        <v>-4.5910334572846487</v>
      </c>
      <c r="AE984" s="44">
        <f t="shared" si="463"/>
        <v>-263.04684070576525</v>
      </c>
      <c r="AF984" s="43">
        <f t="shared" si="470"/>
        <v>6.157337777248034</v>
      </c>
      <c r="AG984" s="45">
        <f t="shared" si="467"/>
        <v>43448</v>
      </c>
      <c r="AH984" s="42">
        <f t="shared" si="468"/>
        <v>358</v>
      </c>
      <c r="AI984" s="45">
        <f t="shared" si="469"/>
        <v>43448</v>
      </c>
      <c r="AJ984" s="30">
        <f t="shared" si="453"/>
        <v>-7.3641171141875503</v>
      </c>
      <c r="AK984" s="30">
        <f t="shared" si="454"/>
        <v>-60.383990220157628</v>
      </c>
      <c r="AL984" s="42"/>
      <c r="AM984" s="42"/>
    </row>
    <row r="985" spans="15:39" x14ac:dyDescent="0.25">
      <c r="O985" s="44">
        <f t="shared" si="464"/>
        <v>43.617644162318854</v>
      </c>
      <c r="P985" s="12">
        <f t="shared" si="465"/>
        <v>-7.6906188159876043</v>
      </c>
      <c r="Q985" s="44">
        <f t="shared" si="455"/>
        <v>-440.63999999998805</v>
      </c>
      <c r="R985" s="47">
        <f t="shared" si="456"/>
        <v>7.0938499990477188</v>
      </c>
      <c r="S985" s="47">
        <f t="shared" si="457"/>
        <v>-60.42941141285624</v>
      </c>
      <c r="T985" s="47">
        <f t="shared" si="458"/>
        <v>60.8443626929663</v>
      </c>
      <c r="U985" s="12">
        <f t="shared" si="466"/>
        <v>1.4539404635993631</v>
      </c>
      <c r="V985" s="51">
        <f t="shared" si="459"/>
        <v>1.4539404635993631</v>
      </c>
      <c r="W985" s="47">
        <f t="shared" si="450"/>
        <v>4.5955331171891558</v>
      </c>
      <c r="X985" s="51">
        <f t="shared" si="460"/>
        <v>4.5955331171891558</v>
      </c>
      <c r="Y985" s="51">
        <f t="shared" si="461"/>
        <v>4.5999999999999996</v>
      </c>
      <c r="Z985" s="47">
        <f t="shared" si="451"/>
        <v>-7.0938499990477215</v>
      </c>
      <c r="AA985" s="47">
        <f t="shared" si="452"/>
        <v>-60.42941141285624</v>
      </c>
      <c r="AB985" s="47">
        <f t="shared" si="462"/>
        <v>60.8443626929663</v>
      </c>
      <c r="AC985" s="51"/>
      <c r="AD985" s="12">
        <f t="shared" si="449"/>
        <v>-4.5955331171891558</v>
      </c>
      <c r="AE985" s="44">
        <f t="shared" si="463"/>
        <v>-263.30465222753776</v>
      </c>
      <c r="AF985" s="43">
        <f t="shared" si="470"/>
        <v>6.1618374371525411</v>
      </c>
      <c r="AG985" s="45">
        <f t="shared" si="467"/>
        <v>43448</v>
      </c>
      <c r="AH985" s="42">
        <f t="shared" si="468"/>
        <v>358</v>
      </c>
      <c r="AI985" s="45">
        <f t="shared" si="469"/>
        <v>43448</v>
      </c>
      <c r="AJ985" s="30">
        <f t="shared" si="453"/>
        <v>-7.0938499990477215</v>
      </c>
      <c r="AK985" s="30">
        <f t="shared" si="454"/>
        <v>-60.42941141285624</v>
      </c>
      <c r="AL985" s="42"/>
      <c r="AM985" s="42"/>
    </row>
    <row r="986" spans="15:39" x14ac:dyDescent="0.25">
      <c r="O986" s="44">
        <f t="shared" si="464"/>
        <v>43.617644162318854</v>
      </c>
      <c r="P986" s="12">
        <f t="shared" si="465"/>
        <v>-7.6969020012947835</v>
      </c>
      <c r="Q986" s="44">
        <f t="shared" si="455"/>
        <v>-440.99999999998795</v>
      </c>
      <c r="R986" s="47">
        <f t="shared" si="456"/>
        <v>6.8233028308565418</v>
      </c>
      <c r="S986" s="47">
        <f t="shared" si="457"/>
        <v>-60.473133581785817</v>
      </c>
      <c r="T986" s="47">
        <f t="shared" si="458"/>
        <v>60.856859487834946</v>
      </c>
      <c r="U986" s="12">
        <f t="shared" si="466"/>
        <v>1.4584395548548474</v>
      </c>
      <c r="V986" s="51">
        <f t="shared" si="459"/>
        <v>1.4584395548548474</v>
      </c>
      <c r="W986" s="47">
        <f t="shared" si="450"/>
        <v>4.6000322084446408</v>
      </c>
      <c r="X986" s="51">
        <f t="shared" si="460"/>
        <v>4.6000322084446408</v>
      </c>
      <c r="Y986" s="51">
        <f t="shared" si="461"/>
        <v>4.6099999999999994</v>
      </c>
      <c r="Z986" s="47">
        <f t="shared" si="451"/>
        <v>-6.8233028308565489</v>
      </c>
      <c r="AA986" s="47">
        <f t="shared" si="452"/>
        <v>-60.473133581785817</v>
      </c>
      <c r="AB986" s="47">
        <f t="shared" si="462"/>
        <v>60.856859487834946</v>
      </c>
      <c r="AC986" s="51"/>
      <c r="AD986" s="12">
        <f t="shared" si="449"/>
        <v>-4.6000322084446408</v>
      </c>
      <c r="AE986" s="44">
        <f t="shared" si="463"/>
        <v>-263.56243116812129</v>
      </c>
      <c r="AF986" s="43">
        <f t="shared" si="470"/>
        <v>6.166336528408026</v>
      </c>
      <c r="AG986" s="45">
        <f t="shared" si="467"/>
        <v>43449</v>
      </c>
      <c r="AH986" s="42">
        <f t="shared" si="468"/>
        <v>359</v>
      </c>
      <c r="AI986" s="45">
        <f t="shared" si="469"/>
        <v>43449</v>
      </c>
      <c r="AJ986" s="30">
        <f t="shared" si="453"/>
        <v>-6.8233028308565489</v>
      </c>
      <c r="AK986" s="30">
        <f t="shared" si="454"/>
        <v>-60.473133581785817</v>
      </c>
      <c r="AL986" s="42"/>
      <c r="AM986" s="42"/>
    </row>
    <row r="987" spans="15:39" x14ac:dyDescent="0.25">
      <c r="O987" s="44">
        <f t="shared" si="464"/>
        <v>43.617644162318854</v>
      </c>
      <c r="P987" s="12">
        <f t="shared" si="465"/>
        <v>-7.7031851866019627</v>
      </c>
      <c r="Q987" s="44">
        <f t="shared" si="455"/>
        <v>-441.35999999998796</v>
      </c>
      <c r="R987" s="47">
        <f t="shared" si="456"/>
        <v>6.5524862903529693</v>
      </c>
      <c r="S987" s="47">
        <f t="shared" si="457"/>
        <v>-60.515155000869989</v>
      </c>
      <c r="T987" s="47">
        <f t="shared" si="458"/>
        <v>60.868867751623107</v>
      </c>
      <c r="U987" s="12">
        <f t="shared" si="466"/>
        <v>1.4629380995977301</v>
      </c>
      <c r="V987" s="51">
        <f t="shared" si="459"/>
        <v>1.4629380995977301</v>
      </c>
      <c r="W987" s="47">
        <f t="shared" si="450"/>
        <v>4.6045307531875235</v>
      </c>
      <c r="X987" s="51">
        <f t="shared" si="460"/>
        <v>4.6045307531875235</v>
      </c>
      <c r="Y987" s="51">
        <f t="shared" si="461"/>
        <v>4.6099999999999994</v>
      </c>
      <c r="Z987" s="47">
        <f t="shared" si="451"/>
        <v>-6.5524862903529639</v>
      </c>
      <c r="AA987" s="47">
        <f t="shared" si="452"/>
        <v>-60.515155000869989</v>
      </c>
      <c r="AB987" s="47">
        <f t="shared" si="462"/>
        <v>60.868867751623107</v>
      </c>
      <c r="AC987" s="51"/>
      <c r="AD987" s="12">
        <f t="shared" si="449"/>
        <v>-4.6045307531875235</v>
      </c>
      <c r="AE987" s="44">
        <f t="shared" si="463"/>
        <v>-263.82017879583924</v>
      </c>
      <c r="AF987" s="43">
        <f t="shared" si="470"/>
        <v>6.1708350731509087</v>
      </c>
      <c r="AG987" s="45">
        <f t="shared" si="467"/>
        <v>43449</v>
      </c>
      <c r="AH987" s="42">
        <f t="shared" si="468"/>
        <v>359</v>
      </c>
      <c r="AI987" s="45">
        <f t="shared" si="469"/>
        <v>43449</v>
      </c>
      <c r="AJ987" s="30">
        <f t="shared" si="453"/>
        <v>-6.5524862903529639</v>
      </c>
      <c r="AK987" s="30">
        <f t="shared" si="454"/>
        <v>-60.515155000869989</v>
      </c>
      <c r="AL987" s="42"/>
      <c r="AM987" s="42"/>
    </row>
    <row r="988" spans="15:39" x14ac:dyDescent="0.25">
      <c r="O988" s="44">
        <f t="shared" si="464"/>
        <v>43.617644162318854</v>
      </c>
      <c r="P988" s="12">
        <f t="shared" si="465"/>
        <v>-7.7094683719091419</v>
      </c>
      <c r="Q988" s="44">
        <f t="shared" si="455"/>
        <v>-441.71999999998798</v>
      </c>
      <c r="R988" s="47">
        <f t="shared" si="456"/>
        <v>6.2814110689103053</v>
      </c>
      <c r="S988" s="47">
        <f t="shared" si="457"/>
        <v>-60.555474011175086</v>
      </c>
      <c r="T988" s="47">
        <f t="shared" si="458"/>
        <v>60.880387299480361</v>
      </c>
      <c r="U988" s="12">
        <f t="shared" si="466"/>
        <v>1.4674361199330954</v>
      </c>
      <c r="V988" s="51">
        <f t="shared" si="459"/>
        <v>1.4674361199330954</v>
      </c>
      <c r="W988" s="47">
        <f t="shared" si="450"/>
        <v>4.6090287735228888</v>
      </c>
      <c r="X988" s="51">
        <f t="shared" si="460"/>
        <v>4.6090287735228888</v>
      </c>
      <c r="Y988" s="51">
        <f t="shared" si="461"/>
        <v>4.6099999999999994</v>
      </c>
      <c r="Z988" s="47">
        <f t="shared" si="451"/>
        <v>-6.2814110689103</v>
      </c>
      <c r="AA988" s="47">
        <f t="shared" si="452"/>
        <v>-60.555474011175079</v>
      </c>
      <c r="AB988" s="47">
        <f t="shared" si="462"/>
        <v>60.880387299480361</v>
      </c>
      <c r="AC988" s="51"/>
      <c r="AD988" s="12">
        <f t="shared" si="449"/>
        <v>-4.6090287735228888</v>
      </c>
      <c r="AE988" s="44">
        <f t="shared" si="463"/>
        <v>-264.0778963772197</v>
      </c>
      <c r="AF988" s="43">
        <f t="shared" si="470"/>
        <v>6.175333093486274</v>
      </c>
      <c r="AG988" s="45">
        <f t="shared" si="467"/>
        <v>43449</v>
      </c>
      <c r="AH988" s="42">
        <f t="shared" si="468"/>
        <v>359</v>
      </c>
      <c r="AI988" s="45">
        <f t="shared" si="469"/>
        <v>43449</v>
      </c>
      <c r="AJ988" s="30">
        <f t="shared" si="453"/>
        <v>-6.2814110689103</v>
      </c>
      <c r="AK988" s="30">
        <f t="shared" si="454"/>
        <v>-60.555474011175079</v>
      </c>
      <c r="AL988" s="42"/>
      <c r="AM988" s="42"/>
    </row>
    <row r="989" spans="15:39" x14ac:dyDescent="0.25">
      <c r="O989" s="44">
        <f t="shared" si="464"/>
        <v>43.617644162318854</v>
      </c>
      <c r="P989" s="12">
        <f t="shared" si="465"/>
        <v>-7.7157515572163211</v>
      </c>
      <c r="Q989" s="44">
        <f t="shared" si="455"/>
        <v>-442.07999999998788</v>
      </c>
      <c r="R989" s="47">
        <f t="shared" si="456"/>
        <v>6.0100878681141401</v>
      </c>
      <c r="S989" s="47">
        <f t="shared" si="457"/>
        <v>-60.594089020975623</v>
      </c>
      <c r="T989" s="47">
        <f t="shared" si="458"/>
        <v>60.89141795412857</v>
      </c>
      <c r="U989" s="12">
        <f t="shared" si="466"/>
        <v>1.4719336379359698</v>
      </c>
      <c r="V989" s="51">
        <f t="shared" si="459"/>
        <v>1.4719336379359698</v>
      </c>
      <c r="W989" s="47">
        <f t="shared" si="450"/>
        <v>4.6135262915257629</v>
      </c>
      <c r="X989" s="51">
        <f t="shared" si="460"/>
        <v>4.6135262915257629</v>
      </c>
      <c r="Y989" s="51">
        <f t="shared" si="461"/>
        <v>4.62</v>
      </c>
      <c r="Z989" s="47">
        <f t="shared" si="451"/>
        <v>-6.0100878681141356</v>
      </c>
      <c r="AA989" s="47">
        <f t="shared" si="452"/>
        <v>-60.594089020975623</v>
      </c>
      <c r="AB989" s="47">
        <f t="shared" si="462"/>
        <v>60.89141795412857</v>
      </c>
      <c r="AC989" s="51"/>
      <c r="AD989" s="12">
        <f t="shared" si="449"/>
        <v>-4.6135262915257629</v>
      </c>
      <c r="AE989" s="44">
        <f t="shared" si="463"/>
        <v>-264.33558517706848</v>
      </c>
      <c r="AF989" s="43">
        <f t="shared" si="470"/>
        <v>6.1798306114891481</v>
      </c>
      <c r="AG989" s="45">
        <f t="shared" si="467"/>
        <v>43449</v>
      </c>
      <c r="AH989" s="42">
        <f t="shared" si="468"/>
        <v>359</v>
      </c>
      <c r="AI989" s="45">
        <f t="shared" si="469"/>
        <v>43449</v>
      </c>
      <c r="AJ989" s="30">
        <f t="shared" si="453"/>
        <v>-6.0100878681141356</v>
      </c>
      <c r="AK989" s="30">
        <f t="shared" si="454"/>
        <v>-60.594089020975623</v>
      </c>
      <c r="AL989" s="42"/>
      <c r="AM989" s="42"/>
    </row>
    <row r="990" spans="15:39" x14ac:dyDescent="0.25">
      <c r="O990" s="44">
        <f t="shared" si="464"/>
        <v>43.617644162318854</v>
      </c>
      <c r="P990" s="12">
        <f t="shared" si="465"/>
        <v>-7.7220347425235003</v>
      </c>
      <c r="Q990" s="44">
        <f t="shared" si="455"/>
        <v>-442.43999999998789</v>
      </c>
      <c r="R990" s="47">
        <f t="shared" si="456"/>
        <v>5.7385273993398611</v>
      </c>
      <c r="S990" s="47">
        <f t="shared" si="457"/>
        <v>-60.630998505817125</v>
      </c>
      <c r="T990" s="47">
        <f t="shared" si="458"/>
        <v>60.901959545858396</v>
      </c>
      <c r="U990" s="12">
        <f t="shared" si="466"/>
        <v>1.4764306756525964</v>
      </c>
      <c r="V990" s="51">
        <f t="shared" si="459"/>
        <v>1.4764306756525964</v>
      </c>
      <c r="W990" s="47">
        <f t="shared" si="450"/>
        <v>4.6180233292423898</v>
      </c>
      <c r="X990" s="51">
        <f t="shared" si="460"/>
        <v>4.6180233292423898</v>
      </c>
      <c r="Y990" s="51">
        <f t="shared" si="461"/>
        <v>4.62</v>
      </c>
      <c r="Z990" s="47">
        <f t="shared" si="451"/>
        <v>-5.7385273993398593</v>
      </c>
      <c r="AA990" s="47">
        <f t="shared" si="452"/>
        <v>-60.630998505817125</v>
      </c>
      <c r="AB990" s="47">
        <f t="shared" si="462"/>
        <v>60.901959545858396</v>
      </c>
      <c r="AC990" s="51"/>
      <c r="AD990" s="12">
        <f t="shared" si="449"/>
        <v>-4.6180233292423898</v>
      </c>
      <c r="AE990" s="44">
        <f t="shared" si="463"/>
        <v>-264.59324645854235</v>
      </c>
      <c r="AF990" s="43">
        <f t="shared" si="470"/>
        <v>6.184327649205775</v>
      </c>
      <c r="AG990" s="45">
        <f t="shared" si="467"/>
        <v>43450</v>
      </c>
      <c r="AH990" s="42">
        <f t="shared" si="468"/>
        <v>360</v>
      </c>
      <c r="AI990" s="45">
        <f t="shared" si="469"/>
        <v>43450</v>
      </c>
      <c r="AJ990" s="30">
        <f t="shared" si="453"/>
        <v>-5.7385273993398593</v>
      </c>
      <c r="AK990" s="30">
        <f t="shared" si="454"/>
        <v>-60.630998505817125</v>
      </c>
      <c r="AL990" s="42"/>
      <c r="AM990" s="42"/>
    </row>
    <row r="991" spans="15:39" x14ac:dyDescent="0.25">
      <c r="O991" s="44">
        <f t="shared" si="464"/>
        <v>43.617644162318854</v>
      </c>
      <c r="P991" s="12">
        <f t="shared" si="465"/>
        <v>-7.7283179278306795</v>
      </c>
      <c r="Q991" s="44">
        <f t="shared" si="455"/>
        <v>-442.7999999999879</v>
      </c>
      <c r="R991" s="47">
        <f t="shared" si="456"/>
        <v>5.466740383329789</v>
      </c>
      <c r="S991" s="47">
        <f t="shared" si="457"/>
        <v>-60.66620100857633</v>
      </c>
      <c r="T991" s="47">
        <f t="shared" si="458"/>
        <v>60.912011912526062</v>
      </c>
      <c r="U991" s="12">
        <f t="shared" si="466"/>
        <v>1.4809272551017083</v>
      </c>
      <c r="V991" s="51">
        <f t="shared" si="459"/>
        <v>1.4809272551017083</v>
      </c>
      <c r="W991" s="47">
        <f t="shared" si="450"/>
        <v>4.6225199086915012</v>
      </c>
      <c r="X991" s="51">
        <f t="shared" si="460"/>
        <v>4.6225199086915012</v>
      </c>
      <c r="Y991" s="51">
        <f t="shared" si="461"/>
        <v>4.63</v>
      </c>
      <c r="Z991" s="47">
        <f t="shared" si="451"/>
        <v>-5.466740383329789</v>
      </c>
      <c r="AA991" s="47">
        <f t="shared" si="452"/>
        <v>-60.66620100857633</v>
      </c>
      <c r="AB991" s="47">
        <f t="shared" si="462"/>
        <v>60.912011912526062</v>
      </c>
      <c r="AC991" s="51"/>
      <c r="AD991" s="12">
        <f t="shared" si="449"/>
        <v>-4.6225199086915012</v>
      </c>
      <c r="AE991" s="44">
        <f t="shared" si="463"/>
        <v>-264.85088148322171</v>
      </c>
      <c r="AF991" s="43">
        <f t="shared" si="470"/>
        <v>6.1888242286548865</v>
      </c>
      <c r="AG991" s="45">
        <f t="shared" si="467"/>
        <v>43450</v>
      </c>
      <c r="AH991" s="42">
        <f t="shared" si="468"/>
        <v>360</v>
      </c>
      <c r="AI991" s="45">
        <f t="shared" si="469"/>
        <v>43450</v>
      </c>
      <c r="AJ991" s="30">
        <f t="shared" si="453"/>
        <v>-5.466740383329789</v>
      </c>
      <c r="AK991" s="30">
        <f t="shared" si="454"/>
        <v>-60.66620100857633</v>
      </c>
      <c r="AL991" s="42"/>
      <c r="AM991" s="42"/>
    </row>
    <row r="992" spans="15:39" x14ac:dyDescent="0.25">
      <c r="O992" s="44">
        <f t="shared" si="464"/>
        <v>43.617644162318854</v>
      </c>
      <c r="P992" s="12">
        <f t="shared" si="465"/>
        <v>-7.7346011131378587</v>
      </c>
      <c r="Q992" s="44">
        <f t="shared" si="455"/>
        <v>-443.1599999999878</v>
      </c>
      <c r="R992" s="47">
        <f t="shared" si="456"/>
        <v>5.1947375497699406</v>
      </c>
      <c r="S992" s="47">
        <f t="shared" si="457"/>
        <v>-60.69969513951871</v>
      </c>
      <c r="T992" s="47">
        <f t="shared" si="458"/>
        <v>60.921574899550166</v>
      </c>
      <c r="U992" s="12">
        <f t="shared" si="466"/>
        <v>1.4854233982757969</v>
      </c>
      <c r="V992" s="51">
        <f t="shared" si="459"/>
        <v>1.4854233982757969</v>
      </c>
      <c r="W992" s="47">
        <f t="shared" si="450"/>
        <v>4.6270160518655903</v>
      </c>
      <c r="X992" s="51">
        <f t="shared" si="460"/>
        <v>4.6270160518655903</v>
      </c>
      <c r="Y992" s="51">
        <f t="shared" si="461"/>
        <v>4.63</v>
      </c>
      <c r="Z992" s="47">
        <f t="shared" si="451"/>
        <v>-5.194737549769946</v>
      </c>
      <c r="AA992" s="47">
        <f t="shared" si="452"/>
        <v>-60.69969513951871</v>
      </c>
      <c r="AB992" s="47">
        <f t="shared" si="462"/>
        <v>60.921574899550166</v>
      </c>
      <c r="AC992" s="51"/>
      <c r="AD992" s="12">
        <f t="shared" si="449"/>
        <v>-4.6270160518655903</v>
      </c>
      <c r="AE992" s="44">
        <f t="shared" si="463"/>
        <v>-265.10849151118356</v>
      </c>
      <c r="AF992" s="43">
        <f t="shared" si="470"/>
        <v>6.1933203718289755</v>
      </c>
      <c r="AG992" s="45">
        <f t="shared" si="467"/>
        <v>43450</v>
      </c>
      <c r="AH992" s="42">
        <f t="shared" si="468"/>
        <v>360</v>
      </c>
      <c r="AI992" s="45">
        <f t="shared" si="469"/>
        <v>43450</v>
      </c>
      <c r="AJ992" s="30">
        <f t="shared" si="453"/>
        <v>-5.194737549769946</v>
      </c>
      <c r="AK992" s="30">
        <f t="shared" si="454"/>
        <v>-60.69969513951871</v>
      </c>
      <c r="AL992" s="42"/>
      <c r="AM992" s="42"/>
    </row>
    <row r="993" spans="15:39" x14ac:dyDescent="0.25">
      <c r="O993" s="44">
        <f t="shared" si="464"/>
        <v>43.617644162318854</v>
      </c>
      <c r="P993" s="12">
        <f t="shared" si="465"/>
        <v>-7.7408842984450379</v>
      </c>
      <c r="Q993" s="44">
        <f t="shared" si="455"/>
        <v>-443.51999999998782</v>
      </c>
      <c r="R993" s="47">
        <f t="shared" si="456"/>
        <v>4.9225296368664448</v>
      </c>
      <c r="S993" s="47">
        <f t="shared" si="457"/>
        <v>-60.73147957635333</v>
      </c>
      <c r="T993" s="47">
        <f t="shared" si="458"/>
        <v>60.930648359908744</v>
      </c>
      <c r="U993" s="12">
        <f t="shared" si="466"/>
        <v>1.4899191271423802</v>
      </c>
      <c r="V993" s="51">
        <f t="shared" si="459"/>
        <v>1.4899191271423802</v>
      </c>
      <c r="W993" s="47">
        <f t="shared" si="450"/>
        <v>4.6315117807321737</v>
      </c>
      <c r="X993" s="51">
        <f t="shared" si="460"/>
        <v>4.6315117807321737</v>
      </c>
      <c r="Y993" s="51">
        <f t="shared" si="461"/>
        <v>4.6399999999999997</v>
      </c>
      <c r="Z993" s="47">
        <f t="shared" si="451"/>
        <v>-4.9225296368664457</v>
      </c>
      <c r="AA993" s="47">
        <f t="shared" si="452"/>
        <v>-60.73147957635333</v>
      </c>
      <c r="AB993" s="47">
        <f t="shared" si="462"/>
        <v>60.930648359908744</v>
      </c>
      <c r="AC993" s="51"/>
      <c r="AD993" s="12">
        <f t="shared" si="449"/>
        <v>-4.6315117807321737</v>
      </c>
      <c r="AE993" s="44">
        <f t="shared" si="463"/>
        <v>-265.36607780107391</v>
      </c>
      <c r="AF993" s="43">
        <f t="shared" si="470"/>
        <v>6.197816100695559</v>
      </c>
      <c r="AG993" s="45">
        <f t="shared" si="467"/>
        <v>43451</v>
      </c>
      <c r="AH993" s="42">
        <f t="shared" si="468"/>
        <v>361</v>
      </c>
      <c r="AI993" s="45">
        <f t="shared" si="469"/>
        <v>43451</v>
      </c>
      <c r="AJ993" s="30">
        <f t="shared" si="453"/>
        <v>-4.9225296368664457</v>
      </c>
      <c r="AK993" s="30">
        <f t="shared" si="454"/>
        <v>-60.73147957635333</v>
      </c>
      <c r="AL993" s="42"/>
      <c r="AM993" s="42"/>
    </row>
    <row r="994" spans="15:39" x14ac:dyDescent="0.25">
      <c r="O994" s="44">
        <f t="shared" si="464"/>
        <v>43.617644162318854</v>
      </c>
      <c r="P994" s="12">
        <f t="shared" si="465"/>
        <v>-7.7471674837522171</v>
      </c>
      <c r="Q994" s="44">
        <f t="shared" si="455"/>
        <v>-443.87999999998783</v>
      </c>
      <c r="R994" s="47">
        <f t="shared" si="456"/>
        <v>4.6501273909216048</v>
      </c>
      <c r="S994" s="47">
        <f t="shared" si="457"/>
        <v>-60.761553064285032</v>
      </c>
      <c r="T994" s="47">
        <f t="shared" si="458"/>
        <v>60.939232154136342</v>
      </c>
      <c r="U994" s="12">
        <f t="shared" si="466"/>
        <v>1.4944144636452656</v>
      </c>
      <c r="V994" s="51">
        <f t="shared" si="459"/>
        <v>1.4944144636452656</v>
      </c>
      <c r="W994" s="47">
        <f t="shared" si="450"/>
        <v>4.6360071172350583</v>
      </c>
      <c r="X994" s="51">
        <f t="shared" si="460"/>
        <v>4.6360071172350583</v>
      </c>
      <c r="Y994" s="51">
        <f t="shared" si="461"/>
        <v>4.6399999999999997</v>
      </c>
      <c r="Z994" s="47">
        <f t="shared" si="451"/>
        <v>-4.6501273909216021</v>
      </c>
      <c r="AA994" s="47">
        <f t="shared" si="452"/>
        <v>-60.761553064285025</v>
      </c>
      <c r="AB994" s="47">
        <f t="shared" si="462"/>
        <v>60.939232154136342</v>
      </c>
      <c r="AC994" s="51"/>
      <c r="AD994" s="12">
        <f t="shared" si="449"/>
        <v>-4.6360071172350583</v>
      </c>
      <c r="AE994" s="44">
        <f t="shared" si="463"/>
        <v>-265.6236416101803</v>
      </c>
      <c r="AF994" s="43">
        <f t="shared" si="470"/>
        <v>6.2023114371984436</v>
      </c>
      <c r="AG994" s="45">
        <f t="shared" si="467"/>
        <v>43451</v>
      </c>
      <c r="AH994" s="42">
        <f t="shared" si="468"/>
        <v>361</v>
      </c>
      <c r="AI994" s="45">
        <f t="shared" si="469"/>
        <v>43451</v>
      </c>
      <c r="AJ994" s="30">
        <f t="shared" si="453"/>
        <v>-4.6501273909216021</v>
      </c>
      <c r="AK994" s="30">
        <f t="shared" si="454"/>
        <v>-60.761553064285025</v>
      </c>
      <c r="AL994" s="42"/>
      <c r="AM994" s="42"/>
    </row>
    <row r="995" spans="15:39" x14ac:dyDescent="0.25">
      <c r="O995" s="44">
        <f t="shared" si="464"/>
        <v>43.617644162318854</v>
      </c>
      <c r="P995" s="12">
        <f t="shared" si="465"/>
        <v>-7.7534506690593963</v>
      </c>
      <c r="Q995" s="44">
        <f t="shared" si="455"/>
        <v>-444.23999999998773</v>
      </c>
      <c r="R995" s="47">
        <f t="shared" si="456"/>
        <v>4.3775415659096648</v>
      </c>
      <c r="S995" s="47">
        <f t="shared" si="457"/>
        <v>-60.789914416064022</v>
      </c>
      <c r="T995" s="47">
        <f t="shared" si="458"/>
        <v>60.947326150321437</v>
      </c>
      <c r="U995" s="12">
        <f t="shared" si="466"/>
        <v>1.4989094297058132</v>
      </c>
      <c r="V995" s="51">
        <f t="shared" si="459"/>
        <v>1.4989094297058132</v>
      </c>
      <c r="W995" s="47">
        <f t="shared" si="450"/>
        <v>4.6405020832956065</v>
      </c>
      <c r="X995" s="51">
        <f t="shared" si="460"/>
        <v>4.6405020832956065</v>
      </c>
      <c r="Y995" s="51">
        <f t="shared" si="461"/>
        <v>4.6499999999999995</v>
      </c>
      <c r="Z995" s="47">
        <f t="shared" si="451"/>
        <v>-4.377541565909671</v>
      </c>
      <c r="AA995" s="47">
        <f t="shared" si="452"/>
        <v>-60.789914416064022</v>
      </c>
      <c r="AB995" s="47">
        <f t="shared" si="462"/>
        <v>60.947326150321437</v>
      </c>
      <c r="AC995" s="51"/>
      <c r="AD995" s="12">
        <f t="shared" si="449"/>
        <v>-4.6405020832956065</v>
      </c>
      <c r="AE995" s="44">
        <f t="shared" si="463"/>
        <v>-265.88118419450427</v>
      </c>
      <c r="AF995" s="43">
        <f t="shared" si="470"/>
        <v>6.2068064032589918</v>
      </c>
      <c r="AG995" s="45">
        <f t="shared" si="467"/>
        <v>43451</v>
      </c>
      <c r="AH995" s="42">
        <f t="shared" si="468"/>
        <v>361</v>
      </c>
      <c r="AI995" s="45">
        <f t="shared" si="469"/>
        <v>43451</v>
      </c>
      <c r="AJ995" s="30">
        <f t="shared" si="453"/>
        <v>-4.377541565909671</v>
      </c>
      <c r="AK995" s="30">
        <f t="shared" si="454"/>
        <v>-60.789914416064022</v>
      </c>
      <c r="AL995" s="42"/>
      <c r="AM995" s="42"/>
    </row>
    <row r="996" spans="15:39" x14ac:dyDescent="0.25">
      <c r="O996" s="44">
        <f t="shared" si="464"/>
        <v>43.617644162318854</v>
      </c>
      <c r="P996" s="12">
        <f t="shared" si="465"/>
        <v>-7.7597338543665755</v>
      </c>
      <c r="Q996" s="44">
        <f t="shared" si="455"/>
        <v>-444.59999999998774</v>
      </c>
      <c r="R996" s="47">
        <f t="shared" si="456"/>
        <v>4.1047829230522552</v>
      </c>
      <c r="S996" s="47">
        <f t="shared" si="457"/>
        <v>-60.816562512032689</v>
      </c>
      <c r="T996" s="47">
        <f t="shared" si="458"/>
        <v>60.954930224103784</v>
      </c>
      <c r="U996" s="12">
        <f t="shared" si="466"/>
        <v>1.5034040472241952</v>
      </c>
      <c r="V996" s="51">
        <f t="shared" si="459"/>
        <v>1.5034040472241952</v>
      </c>
      <c r="W996" s="47">
        <f t="shared" si="450"/>
        <v>4.6449967008139881</v>
      </c>
      <c r="X996" s="51">
        <f t="shared" si="460"/>
        <v>4.6449967008139881</v>
      </c>
      <c r="Y996" s="51">
        <f t="shared" si="461"/>
        <v>4.6499999999999995</v>
      </c>
      <c r="Z996" s="47">
        <f t="shared" si="451"/>
        <v>-4.1047829230522508</v>
      </c>
      <c r="AA996" s="47">
        <f t="shared" si="452"/>
        <v>-60.816562512032689</v>
      </c>
      <c r="AB996" s="47">
        <f t="shared" si="462"/>
        <v>60.954930224103784</v>
      </c>
      <c r="AC996" s="51"/>
      <c r="AD996" s="12">
        <f t="shared" si="449"/>
        <v>-4.6449967008139881</v>
      </c>
      <c r="AE996" s="44">
        <f t="shared" si="463"/>
        <v>-266.13870680883309</v>
      </c>
      <c r="AF996" s="43">
        <f t="shared" si="470"/>
        <v>6.2113010207773733</v>
      </c>
      <c r="AG996" s="45">
        <f t="shared" si="467"/>
        <v>43451</v>
      </c>
      <c r="AH996" s="42">
        <f t="shared" si="468"/>
        <v>361</v>
      </c>
      <c r="AI996" s="45">
        <f t="shared" si="469"/>
        <v>43451</v>
      </c>
      <c r="AJ996" s="30">
        <f t="shared" si="453"/>
        <v>-4.1047829230522508</v>
      </c>
      <c r="AK996" s="30">
        <f t="shared" si="454"/>
        <v>-60.816562512032689</v>
      </c>
      <c r="AL996" s="42"/>
      <c r="AM996" s="42"/>
    </row>
    <row r="997" spans="15:39" x14ac:dyDescent="0.25">
      <c r="O997" s="44">
        <f t="shared" si="464"/>
        <v>43.617644162318854</v>
      </c>
      <c r="P997" s="12">
        <f t="shared" si="465"/>
        <v>-7.7660170396737547</v>
      </c>
      <c r="Q997" s="44">
        <f t="shared" si="455"/>
        <v>-444.95999999998776</v>
      </c>
      <c r="R997" s="47">
        <f t="shared" si="456"/>
        <v>3.8318622303935568</v>
      </c>
      <c r="S997" s="47">
        <f t="shared" si="457"/>
        <v>-60.84149630016983</v>
      </c>
      <c r="T997" s="47">
        <f t="shared" si="458"/>
        <v>60.962044258672094</v>
      </c>
      <c r="U997" s="12">
        <f t="shared" si="466"/>
        <v>1.5078983380806523</v>
      </c>
      <c r="V997" s="51">
        <f t="shared" si="459"/>
        <v>1.5078983380806523</v>
      </c>
      <c r="W997" s="47">
        <f t="shared" si="450"/>
        <v>4.6494909916704454</v>
      </c>
      <c r="X997" s="51">
        <f t="shared" si="460"/>
        <v>4.6494909916704454</v>
      </c>
      <c r="Y997" s="51">
        <f t="shared" si="461"/>
        <v>4.6499999999999995</v>
      </c>
      <c r="Z997" s="47">
        <f t="shared" si="451"/>
        <v>-3.8318622303935546</v>
      </c>
      <c r="AA997" s="47">
        <f t="shared" si="452"/>
        <v>-60.841496300169823</v>
      </c>
      <c r="AB997" s="47">
        <f t="shared" si="462"/>
        <v>60.962044258672087</v>
      </c>
      <c r="AC997" s="51"/>
      <c r="AD997" s="12">
        <f t="shared" si="449"/>
        <v>-4.6494909916704454</v>
      </c>
      <c r="AE997" s="44">
        <f t="shared" si="463"/>
        <v>-266.39621070681233</v>
      </c>
      <c r="AF997" s="43">
        <f t="shared" si="470"/>
        <v>6.2157953116338307</v>
      </c>
      <c r="AG997" s="45">
        <f t="shared" si="467"/>
        <v>43452</v>
      </c>
      <c r="AH997" s="42">
        <f t="shared" si="468"/>
        <v>362</v>
      </c>
      <c r="AI997" s="45">
        <f t="shared" si="469"/>
        <v>43452</v>
      </c>
      <c r="AJ997" s="30">
        <f t="shared" si="453"/>
        <v>-3.8318622303935546</v>
      </c>
      <c r="AK997" s="30">
        <f t="shared" si="454"/>
        <v>-60.841496300169823</v>
      </c>
      <c r="AL997" s="42"/>
      <c r="AM997" s="42"/>
    </row>
    <row r="998" spans="15:39" x14ac:dyDescent="0.25">
      <c r="O998" s="44">
        <f t="shared" si="464"/>
        <v>43.617644162318854</v>
      </c>
      <c r="P998" s="12">
        <f t="shared" si="465"/>
        <v>-7.7723002249809339</v>
      </c>
      <c r="Q998" s="44">
        <f t="shared" si="455"/>
        <v>-445.31999999998766</v>
      </c>
      <c r="R998" s="47">
        <f t="shared" si="456"/>
        <v>3.5587902623752017</v>
      </c>
      <c r="S998" s="47">
        <f t="shared" si="457"/>
        <v>-60.864714796132183</v>
      </c>
      <c r="T998" s="47">
        <f t="shared" si="458"/>
        <v>60.968668144761764</v>
      </c>
      <c r="U998" s="12">
        <f t="shared" si="466"/>
        <v>1.5123923241367507</v>
      </c>
      <c r="V998" s="51">
        <f t="shared" si="459"/>
        <v>1.5123923241367507</v>
      </c>
      <c r="W998" s="47">
        <f t="shared" si="450"/>
        <v>4.6539849777265436</v>
      </c>
      <c r="X998" s="51">
        <f t="shared" si="460"/>
        <v>4.6539849777265436</v>
      </c>
      <c r="Y998" s="51">
        <f t="shared" si="461"/>
        <v>4.66</v>
      </c>
      <c r="Z998" s="47">
        <f t="shared" si="451"/>
        <v>-3.5587902623752066</v>
      </c>
      <c r="AA998" s="47">
        <f t="shared" si="452"/>
        <v>-60.864714796132183</v>
      </c>
      <c r="AB998" s="47">
        <f t="shared" si="462"/>
        <v>60.968668144761764</v>
      </c>
      <c r="AC998" s="51"/>
      <c r="AD998" s="12">
        <f t="shared" si="449"/>
        <v>-4.6539849777265436</v>
      </c>
      <c r="AE998" s="44">
        <f t="shared" si="463"/>
        <v>-266.6536971410174</v>
      </c>
      <c r="AF998" s="43">
        <f t="shared" si="470"/>
        <v>6.2202892976899289</v>
      </c>
      <c r="AG998" s="45">
        <f t="shared" si="467"/>
        <v>43452</v>
      </c>
      <c r="AH998" s="42">
        <f t="shared" si="468"/>
        <v>362</v>
      </c>
      <c r="AI998" s="45">
        <f t="shared" si="469"/>
        <v>43452</v>
      </c>
      <c r="AJ998" s="30">
        <f t="shared" si="453"/>
        <v>-3.5587902623752066</v>
      </c>
      <c r="AK998" s="30">
        <f t="shared" si="454"/>
        <v>-60.864714796132183</v>
      </c>
      <c r="AL998" s="42"/>
      <c r="AM998" s="42"/>
    </row>
    <row r="999" spans="15:39" x14ac:dyDescent="0.25">
      <c r="O999" s="44">
        <f t="shared" si="464"/>
        <v>43.617644162318854</v>
      </c>
      <c r="P999" s="12">
        <f t="shared" si="465"/>
        <v>-7.7785834102881131</v>
      </c>
      <c r="Q999" s="44">
        <f t="shared" si="455"/>
        <v>-445.67999999998767</v>
      </c>
      <c r="R999" s="47">
        <f t="shared" si="456"/>
        <v>3.285577799410913</v>
      </c>
      <c r="S999" s="47">
        <f t="shared" si="457"/>
        <v>-60.886217083293289</v>
      </c>
      <c r="T999" s="47">
        <f t="shared" si="458"/>
        <v>60.974801780652776</v>
      </c>
      <c r="U999" s="12">
        <f t="shared" si="466"/>
        <v>1.5168860272366351</v>
      </c>
      <c r="V999" s="51">
        <f t="shared" si="459"/>
        <v>1.5168860272366351</v>
      </c>
      <c r="W999" s="47">
        <f t="shared" si="450"/>
        <v>4.6584786808264287</v>
      </c>
      <c r="X999" s="51">
        <f t="shared" si="460"/>
        <v>4.6584786808264287</v>
      </c>
      <c r="Y999" s="51">
        <f t="shared" si="461"/>
        <v>4.66</v>
      </c>
      <c r="Z999" s="47">
        <f t="shared" si="451"/>
        <v>-3.2855777994109134</v>
      </c>
      <c r="AA999" s="47">
        <f t="shared" si="452"/>
        <v>-60.886217083293282</v>
      </c>
      <c r="AB999" s="47">
        <f t="shared" si="462"/>
        <v>60.974801780652768</v>
      </c>
      <c r="AC999" s="51"/>
      <c r="AD999" s="12">
        <f t="shared" si="449"/>
        <v>-4.6584786808264287</v>
      </c>
      <c r="AE999" s="44">
        <f t="shared" si="463"/>
        <v>-266.91116736302564</v>
      </c>
      <c r="AF999" s="43">
        <f t="shared" si="470"/>
        <v>6.2247830007898139</v>
      </c>
      <c r="AG999" s="45">
        <f t="shared" si="467"/>
        <v>43452</v>
      </c>
      <c r="AH999" s="42">
        <f t="shared" si="468"/>
        <v>362</v>
      </c>
      <c r="AI999" s="45">
        <f t="shared" si="469"/>
        <v>43452</v>
      </c>
      <c r="AJ999" s="30">
        <f t="shared" si="453"/>
        <v>-3.2855777994109134</v>
      </c>
      <c r="AK999" s="30">
        <f t="shared" si="454"/>
        <v>-60.886217083293282</v>
      </c>
      <c r="AL999" s="42"/>
      <c r="AM999" s="42"/>
    </row>
    <row r="1000" spans="15:39" x14ac:dyDescent="0.25">
      <c r="O1000" s="44">
        <f t="shared" si="464"/>
        <v>43.617644162318854</v>
      </c>
      <c r="P1000" s="12">
        <f t="shared" si="465"/>
        <v>-7.7848665955952923</v>
      </c>
      <c r="Q1000" s="44">
        <f t="shared" si="455"/>
        <v>-446.03999999998769</v>
      </c>
      <c r="R1000" s="47">
        <f t="shared" si="456"/>
        <v>3.0122356274609139</v>
      </c>
      <c r="S1000" s="47">
        <f t="shared" si="457"/>
        <v>-60.90600231277967</v>
      </c>
      <c r="T1000" s="47">
        <f t="shared" si="458"/>
        <v>60.980445072167747</v>
      </c>
      <c r="U1000" s="12">
        <f t="shared" si="466"/>
        <v>1.5213794692082798</v>
      </c>
      <c r="V1000" s="51">
        <f t="shared" si="459"/>
        <v>1.5213794692082798</v>
      </c>
      <c r="W1000" s="47">
        <f t="shared" si="450"/>
        <v>4.6629721227980729</v>
      </c>
      <c r="X1000" s="51">
        <f t="shared" si="460"/>
        <v>4.6629721227980729</v>
      </c>
      <c r="Y1000" s="51">
        <f t="shared" si="461"/>
        <v>4.67</v>
      </c>
      <c r="Z1000" s="47">
        <f t="shared" si="451"/>
        <v>-3.0122356274609157</v>
      </c>
      <c r="AA1000" s="47">
        <f t="shared" si="452"/>
        <v>-60.90600231277967</v>
      </c>
      <c r="AB1000" s="47">
        <f t="shared" si="462"/>
        <v>60.980445072167747</v>
      </c>
      <c r="AC1000" s="51"/>
      <c r="AD1000" s="12">
        <f t="shared" si="449"/>
        <v>-4.6629721227980729</v>
      </c>
      <c r="AE1000" s="44">
        <f t="shared" si="463"/>
        <v>-267.16862262348781</v>
      </c>
      <c r="AF1000" s="43">
        <f t="shared" si="470"/>
        <v>6.2292764427614582</v>
      </c>
      <c r="AG1000" s="45">
        <f t="shared" si="467"/>
        <v>43452</v>
      </c>
      <c r="AH1000" s="42">
        <f t="shared" si="468"/>
        <v>362</v>
      </c>
      <c r="AI1000" s="45">
        <f t="shared" si="469"/>
        <v>43452</v>
      </c>
      <c r="AJ1000" s="30">
        <f t="shared" si="453"/>
        <v>-3.0122356274609157</v>
      </c>
      <c r="AK1000" s="30">
        <f t="shared" si="454"/>
        <v>-60.90600231277967</v>
      </c>
      <c r="AL1000" s="42"/>
      <c r="AM1000" s="42"/>
    </row>
    <row r="1001" spans="15:39" x14ac:dyDescent="0.25">
      <c r="O1001" s="44">
        <f t="shared" si="464"/>
        <v>43.617644162318854</v>
      </c>
      <c r="P1001" s="12">
        <f t="shared" si="465"/>
        <v>-7.7911497809024715</v>
      </c>
      <c r="Q1001" s="44">
        <f t="shared" si="455"/>
        <v>-446.3999999999877</v>
      </c>
      <c r="R1001" s="47">
        <f t="shared" si="456"/>
        <v>2.7387745376061168</v>
      </c>
      <c r="S1001" s="47">
        <f t="shared" si="457"/>
        <v>-60.924069703504337</v>
      </c>
      <c r="T1001" s="47">
        <f t="shared" si="458"/>
        <v>60.985597932670089</v>
      </c>
      <c r="U1001" s="12">
        <f t="shared" si="466"/>
        <v>1.52587267186474</v>
      </c>
      <c r="V1001" s="51">
        <f t="shared" si="459"/>
        <v>1.52587267186474</v>
      </c>
      <c r="W1001" s="47">
        <f t="shared" si="450"/>
        <v>4.6674653254545326</v>
      </c>
      <c r="X1001" s="51">
        <f t="shared" si="460"/>
        <v>4.6674653254545326</v>
      </c>
      <c r="Y1001" s="51">
        <f t="shared" si="461"/>
        <v>4.67</v>
      </c>
      <c r="Z1001" s="47">
        <f t="shared" si="451"/>
        <v>-2.7387745376061132</v>
      </c>
      <c r="AA1001" s="47">
        <f t="shared" si="452"/>
        <v>-60.92406970350433</v>
      </c>
      <c r="AB1001" s="47">
        <f t="shared" si="462"/>
        <v>60.985597932670089</v>
      </c>
      <c r="AC1001" s="51"/>
      <c r="AD1001" s="12">
        <f t="shared" si="449"/>
        <v>-4.6674653254545326</v>
      </c>
      <c r="AE1001" s="44">
        <f t="shared" si="463"/>
        <v>-267.42606417219991</v>
      </c>
      <c r="AF1001" s="43">
        <f t="shared" si="470"/>
        <v>6.2337696454179179</v>
      </c>
      <c r="AG1001" s="45">
        <f t="shared" si="467"/>
        <v>43453</v>
      </c>
      <c r="AH1001" s="42">
        <f t="shared" si="468"/>
        <v>363</v>
      </c>
      <c r="AI1001" s="45">
        <f t="shared" si="469"/>
        <v>43453</v>
      </c>
      <c r="AJ1001" s="30">
        <f t="shared" si="453"/>
        <v>-2.7387745376061132</v>
      </c>
      <c r="AK1001" s="30">
        <f t="shared" si="454"/>
        <v>-60.92406970350433</v>
      </c>
      <c r="AL1001" s="42"/>
      <c r="AM1001" s="42"/>
    </row>
    <row r="1002" spans="15:39" x14ac:dyDescent="0.25">
      <c r="O1002" s="44">
        <f t="shared" si="464"/>
        <v>43.617644162318854</v>
      </c>
      <c r="P1002" s="12">
        <f t="shared" si="465"/>
        <v>-7.7974329662096507</v>
      </c>
      <c r="Q1002" s="44">
        <f t="shared" si="455"/>
        <v>-446.7599999999876</v>
      </c>
      <c r="R1002" s="47">
        <f t="shared" si="456"/>
        <v>2.4652053256221076</v>
      </c>
      <c r="S1002" s="47">
        <f t="shared" si="457"/>
        <v>-60.940418542197641</v>
      </c>
      <c r="T1002" s="47">
        <f t="shared" si="458"/>
        <v>60.990260283062426</v>
      </c>
      <c r="U1002" s="12">
        <f t="shared" si="466"/>
        <v>1.5303656570053992</v>
      </c>
      <c r="V1002" s="51">
        <f t="shared" si="459"/>
        <v>1.5303656570053992</v>
      </c>
      <c r="W1002" s="47">
        <f t="shared" si="450"/>
        <v>4.6719583105951923</v>
      </c>
      <c r="X1002" s="51">
        <f t="shared" si="460"/>
        <v>4.6719583105951923</v>
      </c>
      <c r="Y1002" s="51">
        <f t="shared" si="461"/>
        <v>4.68</v>
      </c>
      <c r="Z1002" s="47">
        <f t="shared" si="451"/>
        <v>-2.465205325622112</v>
      </c>
      <c r="AA1002" s="47">
        <f t="shared" si="452"/>
        <v>-60.940418542197641</v>
      </c>
      <c r="AB1002" s="47">
        <f t="shared" si="462"/>
        <v>60.990260283062426</v>
      </c>
      <c r="AC1002" s="51"/>
      <c r="AD1002" s="12">
        <f t="shared" si="449"/>
        <v>-4.6719583105951923</v>
      </c>
      <c r="AE1002" s="44">
        <f t="shared" si="463"/>
        <v>-267.68349325817468</v>
      </c>
      <c r="AF1002" s="43">
        <f t="shared" si="470"/>
        <v>6.2382626305585775</v>
      </c>
      <c r="AG1002" s="45">
        <f t="shared" si="467"/>
        <v>43453</v>
      </c>
      <c r="AH1002" s="42">
        <f t="shared" si="468"/>
        <v>363</v>
      </c>
      <c r="AI1002" s="45">
        <f t="shared" si="469"/>
        <v>43453</v>
      </c>
      <c r="AJ1002" s="30">
        <f t="shared" si="453"/>
        <v>-2.465205325622112</v>
      </c>
      <c r="AK1002" s="30">
        <f t="shared" si="454"/>
        <v>-60.940418542197641</v>
      </c>
      <c r="AL1002" s="42"/>
      <c r="AM1002" s="42"/>
    </row>
    <row r="1003" spans="15:39" x14ac:dyDescent="0.25">
      <c r="O1003" s="44">
        <f t="shared" si="464"/>
        <v>43.617644162318854</v>
      </c>
      <c r="P1003" s="12">
        <f t="shared" si="465"/>
        <v>-7.8037161515168298</v>
      </c>
      <c r="Q1003" s="44">
        <f t="shared" si="455"/>
        <v>-447.11999999998761</v>
      </c>
      <c r="R1003" s="47">
        <f t="shared" si="456"/>
        <v>2.1915387915529507</v>
      </c>
      <c r="S1003" s="47">
        <f t="shared" si="457"/>
        <v>-60.955048183435423</v>
      </c>
      <c r="T1003" s="47">
        <f t="shared" si="458"/>
        <v>60.994432051784983</v>
      </c>
      <c r="U1003" s="12">
        <f t="shared" si="466"/>
        <v>1.5348584464172179</v>
      </c>
      <c r="V1003" s="51">
        <f t="shared" si="459"/>
        <v>1.5348584464172179</v>
      </c>
      <c r="W1003" s="47">
        <f t="shared" si="450"/>
        <v>4.6764511000070108</v>
      </c>
      <c r="X1003" s="51">
        <f t="shared" si="460"/>
        <v>4.6764511000070108</v>
      </c>
      <c r="Y1003" s="51">
        <f t="shared" si="461"/>
        <v>4.68</v>
      </c>
      <c r="Z1003" s="47">
        <f t="shared" si="451"/>
        <v>-2.1915387915529543</v>
      </c>
      <c r="AA1003" s="47">
        <f t="shared" si="452"/>
        <v>-60.955048183435423</v>
      </c>
      <c r="AB1003" s="47">
        <f t="shared" si="462"/>
        <v>60.994432051784983</v>
      </c>
      <c r="AC1003" s="51"/>
      <c r="AD1003" s="12">
        <f t="shared" si="449"/>
        <v>-4.6764511000070108</v>
      </c>
      <c r="AE1003" s="44">
        <f t="shared" si="463"/>
        <v>-267.94091112971302</v>
      </c>
      <c r="AF1003" s="43">
        <f t="shared" si="470"/>
        <v>6.2427554199703961</v>
      </c>
      <c r="AG1003" s="45">
        <f t="shared" si="467"/>
        <v>43453</v>
      </c>
      <c r="AH1003" s="42">
        <f t="shared" si="468"/>
        <v>363</v>
      </c>
      <c r="AI1003" s="45">
        <f t="shared" si="469"/>
        <v>43453</v>
      </c>
      <c r="AJ1003" s="30">
        <f t="shared" si="453"/>
        <v>-2.1915387915529543</v>
      </c>
      <c r="AK1003" s="30">
        <f t="shared" si="454"/>
        <v>-60.955048183435423</v>
      </c>
      <c r="AL1003" s="42"/>
      <c r="AM1003" s="42"/>
    </row>
    <row r="1004" spans="15:39" x14ac:dyDescent="0.25">
      <c r="O1004" s="44">
        <f t="shared" si="464"/>
        <v>43.617644162318854</v>
      </c>
      <c r="P1004" s="12">
        <f t="shared" si="465"/>
        <v>-7.809999336824009</v>
      </c>
      <c r="Q1004" s="44">
        <f t="shared" si="455"/>
        <v>-447.47999999998763</v>
      </c>
      <c r="R1004" s="47">
        <f t="shared" si="456"/>
        <v>1.9177857392848185</v>
      </c>
      <c r="S1004" s="47">
        <f t="shared" si="457"/>
        <v>-60.967958049664503</v>
      </c>
      <c r="T1004" s="47">
        <f t="shared" si="458"/>
        <v>60.998113174814307</v>
      </c>
      <c r="U1004" s="12">
        <f t="shared" si="466"/>
        <v>1.5393510618759785</v>
      </c>
      <c r="V1004" s="51">
        <f t="shared" si="459"/>
        <v>1.5393510618759785</v>
      </c>
      <c r="W1004" s="47">
        <f t="shared" si="450"/>
        <v>4.6809437154657711</v>
      </c>
      <c r="X1004" s="51">
        <f t="shared" si="460"/>
        <v>4.6809437154657711</v>
      </c>
      <c r="Y1004" s="51">
        <f t="shared" si="461"/>
        <v>4.6899999999999995</v>
      </c>
      <c r="Z1004" s="47">
        <f t="shared" si="451"/>
        <v>-1.9177857392848183</v>
      </c>
      <c r="AA1004" s="47">
        <f t="shared" si="452"/>
        <v>-60.967958049664496</v>
      </c>
      <c r="AB1004" s="47">
        <f t="shared" si="462"/>
        <v>60.9981131748143</v>
      </c>
      <c r="AC1004" s="51"/>
      <c r="AD1004" s="12">
        <f t="shared" si="449"/>
        <v>-4.6809437154657711</v>
      </c>
      <c r="AE1004" s="44">
        <f t="shared" si="463"/>
        <v>-268.19831903447522</v>
      </c>
      <c r="AF1004" s="43">
        <f t="shared" si="470"/>
        <v>6.2472480354291564</v>
      </c>
      <c r="AG1004" s="45">
        <f t="shared" si="467"/>
        <v>43453</v>
      </c>
      <c r="AH1004" s="42">
        <f t="shared" si="468"/>
        <v>363</v>
      </c>
      <c r="AI1004" s="45">
        <f t="shared" si="469"/>
        <v>43453</v>
      </c>
      <c r="AJ1004" s="30">
        <f t="shared" si="453"/>
        <v>-1.9177857392848183</v>
      </c>
      <c r="AK1004" s="30">
        <f t="shared" si="454"/>
        <v>-60.967958049664496</v>
      </c>
      <c r="AL1004" s="42"/>
      <c r="AM1004" s="42"/>
    </row>
    <row r="1005" spans="15:39" x14ac:dyDescent="0.25">
      <c r="O1005" s="44">
        <f t="shared" si="464"/>
        <v>43.617644162318854</v>
      </c>
      <c r="P1005" s="12">
        <f t="shared" si="465"/>
        <v>-7.8162825221311882</v>
      </c>
      <c r="Q1005" s="44">
        <f t="shared" si="455"/>
        <v>-447.83999999998753</v>
      </c>
      <c r="R1005" s="47">
        <f t="shared" si="456"/>
        <v>1.6439569761194746</v>
      </c>
      <c r="S1005" s="47">
        <f t="shared" si="457"/>
        <v>-60.979147631225473</v>
      </c>
      <c r="T1005" s="47">
        <f t="shared" si="458"/>
        <v>61.00130359566198</v>
      </c>
      <c r="U1005" s="12">
        <f t="shared" si="466"/>
        <v>1.5438435251475302</v>
      </c>
      <c r="V1005" s="51">
        <f t="shared" si="459"/>
        <v>1.5438435251475302</v>
      </c>
      <c r="W1005" s="47">
        <f t="shared" si="450"/>
        <v>4.6854361787373229</v>
      </c>
      <c r="X1005" s="51">
        <f t="shared" si="460"/>
        <v>4.6854361787373229</v>
      </c>
      <c r="Y1005" s="51">
        <f t="shared" si="461"/>
        <v>4.6899999999999995</v>
      </c>
      <c r="Z1005" s="47">
        <f t="shared" si="451"/>
        <v>-1.6439569761194681</v>
      </c>
      <c r="AA1005" s="47">
        <f t="shared" si="452"/>
        <v>-60.979147631225473</v>
      </c>
      <c r="AB1005" s="47">
        <f t="shared" si="462"/>
        <v>61.00130359566198</v>
      </c>
      <c r="AC1005" s="51"/>
      <c r="AD1005" s="12">
        <f t="shared" si="449"/>
        <v>-4.6854361787373229</v>
      </c>
      <c r="AE1005" s="44">
        <f t="shared" si="463"/>
        <v>-268.45571821955264</v>
      </c>
      <c r="AF1005" s="43">
        <f t="shared" si="470"/>
        <v>6.2517404987007081</v>
      </c>
      <c r="AG1005" s="45">
        <f t="shared" si="467"/>
        <v>43454</v>
      </c>
      <c r="AH1005" s="42">
        <f t="shared" si="468"/>
        <v>364</v>
      </c>
      <c r="AI1005" s="45">
        <f t="shared" si="469"/>
        <v>43454</v>
      </c>
      <c r="AJ1005" s="30">
        <f t="shared" si="453"/>
        <v>-1.6439569761194681</v>
      </c>
      <c r="AK1005" s="30">
        <f t="shared" si="454"/>
        <v>-60.979147631225473</v>
      </c>
      <c r="AL1005" s="42"/>
      <c r="AM1005" s="42"/>
    </row>
    <row r="1006" spans="15:39" x14ac:dyDescent="0.25">
      <c r="O1006" s="44">
        <f t="shared" si="464"/>
        <v>43.617644162318854</v>
      </c>
      <c r="P1006" s="12">
        <f t="shared" si="465"/>
        <v>-7.8225657074383674</v>
      </c>
      <c r="Q1006" s="44">
        <f t="shared" si="455"/>
        <v>-448.19999999998754</v>
      </c>
      <c r="R1006" s="47">
        <f t="shared" si="456"/>
        <v>1.3700633123476187</v>
      </c>
      <c r="S1006" s="47">
        <f t="shared" si="457"/>
        <v>-60.988616486372791</v>
      </c>
      <c r="T1006" s="47">
        <f t="shared" si="458"/>
        <v>61.004003265373527</v>
      </c>
      <c r="U1006" s="12">
        <f t="shared" si="466"/>
        <v>1.5483358579890332</v>
      </c>
      <c r="V1006" s="51">
        <f t="shared" si="459"/>
        <v>1.5483358579890332</v>
      </c>
      <c r="W1006" s="47">
        <f t="shared" si="450"/>
        <v>4.6899285115788265</v>
      </c>
      <c r="X1006" s="51">
        <f t="shared" si="460"/>
        <v>4.6899285115788265</v>
      </c>
      <c r="Y1006" s="51">
        <f t="shared" si="461"/>
        <v>4.6899999999999995</v>
      </c>
      <c r="Z1006" s="47">
        <f t="shared" si="451"/>
        <v>-1.3700633123476134</v>
      </c>
      <c r="AA1006" s="47">
        <f t="shared" si="452"/>
        <v>-60.988616486372791</v>
      </c>
      <c r="AB1006" s="47">
        <f t="shared" si="462"/>
        <v>61.004003265373527</v>
      </c>
      <c r="AC1006" s="51"/>
      <c r="AD1006" s="12">
        <f t="shared" si="449"/>
        <v>-4.6899285115788265</v>
      </c>
      <c r="AE1006" s="44">
        <f t="shared" si="463"/>
        <v>-268.71310993153878</v>
      </c>
      <c r="AF1006" s="43">
        <f t="shared" si="470"/>
        <v>6.2562328315422118</v>
      </c>
      <c r="AG1006" s="45">
        <f t="shared" si="467"/>
        <v>43454</v>
      </c>
      <c r="AH1006" s="42">
        <f t="shared" si="468"/>
        <v>364</v>
      </c>
      <c r="AI1006" s="45">
        <f t="shared" si="469"/>
        <v>43454</v>
      </c>
      <c r="AJ1006" s="30">
        <f t="shared" si="453"/>
        <v>-1.3700633123476134</v>
      </c>
      <c r="AK1006" s="30">
        <f t="shared" si="454"/>
        <v>-60.988616486372791</v>
      </c>
      <c r="AL1006" s="42"/>
      <c r="AM1006" s="42"/>
    </row>
    <row r="1007" spans="15:39" x14ac:dyDescent="0.25">
      <c r="O1007" s="44">
        <f t="shared" si="464"/>
        <v>43.617644162318854</v>
      </c>
      <c r="P1007" s="12">
        <f t="shared" si="465"/>
        <v>-7.8288488927455466</v>
      </c>
      <c r="Q1007" s="44">
        <f t="shared" si="455"/>
        <v>-448.55999999998755</v>
      </c>
      <c r="R1007" s="47">
        <f t="shared" si="456"/>
        <v>1.0961155608221156</v>
      </c>
      <c r="S1007" s="47">
        <f t="shared" si="457"/>
        <v>-60.996364241292291</v>
      </c>
      <c r="T1007" s="47">
        <f t="shared" si="458"/>
        <v>61.006212142527566</v>
      </c>
      <c r="U1007" s="12">
        <f t="shared" si="466"/>
        <v>1.5528280821502014</v>
      </c>
      <c r="V1007" s="51">
        <f t="shared" si="459"/>
        <v>1.5528280821502014</v>
      </c>
      <c r="W1007" s="47">
        <f t="shared" si="450"/>
        <v>4.6944207357399943</v>
      </c>
      <c r="X1007" s="51">
        <f t="shared" si="460"/>
        <v>4.6944207357399943</v>
      </c>
      <c r="Y1007" s="51">
        <f t="shared" si="461"/>
        <v>4.7</v>
      </c>
      <c r="Z1007" s="47">
        <f t="shared" si="451"/>
        <v>-1.0961155608221205</v>
      </c>
      <c r="AA1007" s="47">
        <f t="shared" si="452"/>
        <v>-60.996364241292298</v>
      </c>
      <c r="AB1007" s="47">
        <f t="shared" si="462"/>
        <v>61.006212142527573</v>
      </c>
      <c r="AC1007" s="51"/>
      <c r="AD1007" s="12">
        <f t="shared" si="449"/>
        <v>-4.6944207357399943</v>
      </c>
      <c r="AE1007" s="44">
        <f t="shared" si="463"/>
        <v>-268.97049541660044</v>
      </c>
      <c r="AF1007" s="43">
        <f t="shared" si="470"/>
        <v>6.2607250557033796</v>
      </c>
      <c r="AG1007" s="45">
        <f t="shared" si="467"/>
        <v>43454</v>
      </c>
      <c r="AH1007" s="42">
        <f t="shared" si="468"/>
        <v>364</v>
      </c>
      <c r="AI1007" s="45">
        <f t="shared" si="469"/>
        <v>43454</v>
      </c>
      <c r="AJ1007" s="30">
        <f t="shared" si="453"/>
        <v>-1.0961155608221205</v>
      </c>
      <c r="AK1007" s="30">
        <f t="shared" si="454"/>
        <v>-60.996364241292298</v>
      </c>
      <c r="AL1007" s="42"/>
      <c r="AM1007" s="42"/>
    </row>
    <row r="1008" spans="15:39" x14ac:dyDescent="0.25">
      <c r="O1008" s="44">
        <f t="shared" si="464"/>
        <v>43.617644162318854</v>
      </c>
      <c r="P1008" s="12">
        <f t="shared" si="465"/>
        <v>-7.8351320780527258</v>
      </c>
      <c r="Q1008" s="44">
        <f t="shared" si="455"/>
        <v>-448.91999999998745</v>
      </c>
      <c r="R1008" s="47">
        <f t="shared" si="456"/>
        <v>0.82212453653112161</v>
      </c>
      <c r="S1008" s="47">
        <f t="shared" si="457"/>
        <v>-61.002390590115859</v>
      </c>
      <c r="T1008" s="47">
        <f t="shared" si="458"/>
        <v>61.007930193234898</v>
      </c>
      <c r="U1008" s="12">
        <f t="shared" si="466"/>
        <v>1.5573202193745455</v>
      </c>
      <c r="V1008" s="51">
        <f t="shared" si="459"/>
        <v>1.5573202193745455</v>
      </c>
      <c r="W1008" s="47">
        <f t="shared" si="450"/>
        <v>4.698912872964339</v>
      </c>
      <c r="X1008" s="51">
        <f t="shared" si="460"/>
        <v>4.698912872964339</v>
      </c>
      <c r="Y1008" s="51">
        <f t="shared" si="461"/>
        <v>4.7</v>
      </c>
      <c r="Z1008" s="47">
        <f t="shared" si="451"/>
        <v>-0.82212453653111528</v>
      </c>
      <c r="AA1008" s="47">
        <f t="shared" si="452"/>
        <v>-61.002390590115859</v>
      </c>
      <c r="AB1008" s="47">
        <f t="shared" si="462"/>
        <v>61.007930193234898</v>
      </c>
      <c r="AC1008" s="51"/>
      <c r="AD1008" s="12">
        <f t="shared" si="449"/>
        <v>-4.698912872964339</v>
      </c>
      <c r="AE1008" s="44">
        <f t="shared" si="463"/>
        <v>-269.22787592054897</v>
      </c>
      <c r="AF1008" s="43">
        <f t="shared" si="470"/>
        <v>6.2652171929277243</v>
      </c>
      <c r="AG1008" s="45">
        <f t="shared" si="467"/>
        <v>43454</v>
      </c>
      <c r="AH1008" s="42">
        <f t="shared" si="468"/>
        <v>364</v>
      </c>
      <c r="AI1008" s="45">
        <f t="shared" si="469"/>
        <v>43454</v>
      </c>
      <c r="AJ1008" s="30">
        <f t="shared" si="453"/>
        <v>-0.82212453653111528</v>
      </c>
      <c r="AK1008" s="30">
        <f t="shared" si="454"/>
        <v>-61.002390590115859</v>
      </c>
      <c r="AL1008" s="42"/>
      <c r="AM1008" s="42"/>
    </row>
    <row r="1009" spans="15:39" x14ac:dyDescent="0.25">
      <c r="O1009" s="44">
        <f t="shared" si="464"/>
        <v>43.617644162318854</v>
      </c>
      <c r="P1009" s="12">
        <f t="shared" si="465"/>
        <v>-7.841415263359905</v>
      </c>
      <c r="Q1009" s="44">
        <f t="shared" si="455"/>
        <v>-449.27999999998747</v>
      </c>
      <c r="R1009" s="47">
        <f t="shared" si="456"/>
        <v>0.54810105617112814</v>
      </c>
      <c r="S1009" s="47">
        <f t="shared" si="457"/>
        <v>-61.006695294933571</v>
      </c>
      <c r="T1009" s="47">
        <f t="shared" si="458"/>
        <v>61.009157391137975</v>
      </c>
      <c r="U1009" s="12">
        <f t="shared" si="466"/>
        <v>1.5618122914006123</v>
      </c>
      <c r="V1009" s="51">
        <f t="shared" si="459"/>
        <v>1.5618122914006123</v>
      </c>
      <c r="W1009" s="47">
        <f t="shared" si="450"/>
        <v>4.703404944990405</v>
      </c>
      <c r="X1009" s="51">
        <f t="shared" si="460"/>
        <v>4.703404944990405</v>
      </c>
      <c r="Y1009" s="51">
        <f t="shared" si="461"/>
        <v>4.71</v>
      </c>
      <c r="Z1009" s="47">
        <f t="shared" si="451"/>
        <v>-0.5481010561711287</v>
      </c>
      <c r="AA1009" s="47">
        <f t="shared" si="452"/>
        <v>-61.006695294933571</v>
      </c>
      <c r="AB1009" s="47">
        <f t="shared" si="462"/>
        <v>61.009157391137975</v>
      </c>
      <c r="AC1009" s="51"/>
      <c r="AD1009" s="12">
        <f t="shared" si="449"/>
        <v>-4.703404944990405</v>
      </c>
      <c r="AE1009" s="44">
        <f t="shared" si="463"/>
        <v>-269.48525268891137</v>
      </c>
      <c r="AF1009" s="43">
        <f t="shared" si="470"/>
        <v>6.2697092649537902</v>
      </c>
      <c r="AG1009" s="45">
        <f t="shared" si="467"/>
        <v>43455</v>
      </c>
      <c r="AH1009" s="42">
        <f t="shared" si="468"/>
        <v>365</v>
      </c>
      <c r="AI1009" s="45">
        <f t="shared" si="469"/>
        <v>43455</v>
      </c>
      <c r="AJ1009" s="30">
        <f t="shared" si="453"/>
        <v>-0.5481010561711287</v>
      </c>
      <c r="AK1009" s="30">
        <f t="shared" si="454"/>
        <v>-61.006695294933571</v>
      </c>
      <c r="AL1009" s="42"/>
      <c r="AM1009" s="42"/>
    </row>
    <row r="1010" spans="15:39" x14ac:dyDescent="0.25">
      <c r="O1010" s="44">
        <f t="shared" si="464"/>
        <v>43.617644162318854</v>
      </c>
      <c r="P1010" s="12">
        <f t="shared" si="465"/>
        <v>-7.8476984486670842</v>
      </c>
      <c r="Q1010" s="44">
        <f t="shared" si="455"/>
        <v>-449.63999999998748</v>
      </c>
      <c r="R1010" s="47">
        <f t="shared" si="456"/>
        <v>0.27405593771993625</v>
      </c>
      <c r="S1010" s="47">
        <f t="shared" si="457"/>
        <v>-61.009278185803055</v>
      </c>
      <c r="T1010" s="47">
        <f t="shared" si="458"/>
        <v>61.009893717410328</v>
      </c>
      <c r="U1010" s="12">
        <f t="shared" si="466"/>
        <v>1.5663043199632285</v>
      </c>
      <c r="V1010" s="51">
        <f t="shared" si="459"/>
        <v>1.5663043199632285</v>
      </c>
      <c r="W1010" s="47">
        <f t="shared" si="450"/>
        <v>4.7078969735530212</v>
      </c>
      <c r="X1010" s="51">
        <f t="shared" si="460"/>
        <v>4.7078969735530212</v>
      </c>
      <c r="Y1010" s="51">
        <f t="shared" si="461"/>
        <v>4.71</v>
      </c>
      <c r="Z1010" s="47">
        <f t="shared" si="451"/>
        <v>-0.2740559377199383</v>
      </c>
      <c r="AA1010" s="47">
        <f t="shared" si="452"/>
        <v>-61.009278185803062</v>
      </c>
      <c r="AB1010" s="47">
        <f t="shared" si="462"/>
        <v>61.009893717410336</v>
      </c>
      <c r="AC1010" s="51"/>
      <c r="AD1010" s="12">
        <f t="shared" si="449"/>
        <v>-4.7078969735530212</v>
      </c>
      <c r="AE1010" s="44">
        <f t="shared" si="463"/>
        <v>-269.74262696700146</v>
      </c>
      <c r="AF1010" s="43">
        <f t="shared" si="470"/>
        <v>6.2742012935164064</v>
      </c>
      <c r="AG1010" s="45">
        <f t="shared" si="467"/>
        <v>43455</v>
      </c>
      <c r="AH1010" s="42">
        <f t="shared" si="468"/>
        <v>365</v>
      </c>
      <c r="AI1010" s="45">
        <f t="shared" si="469"/>
        <v>43455</v>
      </c>
      <c r="AJ1010" s="30">
        <f t="shared" si="453"/>
        <v>-0.2740559377199383</v>
      </c>
      <c r="AK1010" s="30">
        <f t="shared" si="454"/>
        <v>-61.009278185803062</v>
      </c>
      <c r="AL1010" s="42"/>
      <c r="AM1010" s="42"/>
    </row>
    <row r="1011" spans="15:39" x14ac:dyDescent="0.25">
      <c r="O1011" s="44">
        <f t="shared" si="464"/>
        <v>43.617644162318854</v>
      </c>
      <c r="P1011" s="12">
        <f t="shared" si="465"/>
        <v>-7.8539816339742634</v>
      </c>
      <c r="Q1011" s="44">
        <f t="shared" si="455"/>
        <v>-449.99999999998738</v>
      </c>
      <c r="R1011" s="47">
        <f t="shared" si="456"/>
        <v>9.5822013373313509E-12</v>
      </c>
      <c r="S1011" s="47">
        <f t="shared" si="457"/>
        <v>-61.010139160756196</v>
      </c>
      <c r="T1011" s="47">
        <f t="shared" si="458"/>
        <v>61.010139160756196</v>
      </c>
      <c r="U1011" s="12">
        <f t="shared" si="466"/>
        <v>1.5707963267947396</v>
      </c>
      <c r="V1011" s="51">
        <f t="shared" si="459"/>
        <v>1.5707963267947396</v>
      </c>
      <c r="W1011" s="47">
        <f t="shared" si="450"/>
        <v>4.7123889803845325</v>
      </c>
      <c r="X1011" s="51">
        <f t="shared" si="460"/>
        <v>4.7123889803845325</v>
      </c>
      <c r="Y1011" s="51">
        <f t="shared" si="461"/>
        <v>4.72</v>
      </c>
      <c r="Z1011" s="47">
        <f t="shared" si="451"/>
        <v>-9.5814467020708312E-12</v>
      </c>
      <c r="AA1011" s="47">
        <f t="shared" si="452"/>
        <v>-61.010139160756196</v>
      </c>
      <c r="AB1011" s="47">
        <f t="shared" si="462"/>
        <v>61.010139160756196</v>
      </c>
      <c r="AC1011" s="51"/>
      <c r="AD1011" s="12">
        <f t="shared" si="449"/>
        <v>-4.7123889803845325</v>
      </c>
      <c r="AE1011" s="44">
        <f t="shared" si="463"/>
        <v>-269.99999999999096</v>
      </c>
      <c r="AF1011" s="43">
        <f t="shared" si="470"/>
        <v>6.2786933003479177</v>
      </c>
      <c r="AG1011" s="45">
        <f t="shared" si="467"/>
        <v>43455</v>
      </c>
      <c r="AH1011" s="42">
        <f t="shared" si="468"/>
        <v>365</v>
      </c>
      <c r="AI1011" s="45">
        <f t="shared" si="469"/>
        <v>43455</v>
      </c>
      <c r="AJ1011" s="30">
        <f t="shared" si="453"/>
        <v>-9.5814467020708312E-12</v>
      </c>
      <c r="AK1011" s="30">
        <f t="shared" si="454"/>
        <v>-61.010139160756196</v>
      </c>
      <c r="AL1011" s="42"/>
      <c r="AM1011" s="42"/>
    </row>
    <row r="1012" spans="15:39" x14ac:dyDescent="0.25"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Y1012" s="30"/>
      <c r="Z1012" s="30"/>
      <c r="AA1012" s="30"/>
      <c r="AB1012" s="30"/>
      <c r="AC1012" s="30"/>
      <c r="AD1012" s="12"/>
    </row>
    <row r="1013" spans="15:39" x14ac:dyDescent="0.25">
      <c r="O1013" s="30"/>
      <c r="P1013" s="30"/>
      <c r="Q1013" s="30"/>
      <c r="R1013" s="30"/>
      <c r="S1013" s="30"/>
      <c r="T1013" s="30"/>
      <c r="U1013" s="30"/>
      <c r="V1013" s="30"/>
      <c r="W1013" s="30"/>
      <c r="X1013" s="30"/>
      <c r="Y1013" s="30"/>
      <c r="Z1013" s="30"/>
      <c r="AA1013" s="30"/>
      <c r="AB1013" s="30"/>
      <c r="AC1013" s="30"/>
      <c r="AD1013" s="12"/>
    </row>
    <row r="1014" spans="15:39" x14ac:dyDescent="0.25">
      <c r="O1014" s="30"/>
      <c r="P1014" s="30"/>
      <c r="Q1014" s="30"/>
      <c r="R1014" s="30"/>
      <c r="S1014" s="30"/>
      <c r="T1014" s="30"/>
      <c r="U1014" s="30"/>
      <c r="V1014" s="30"/>
      <c r="W1014" s="30"/>
      <c r="X1014" s="30"/>
      <c r="Y1014" s="30"/>
      <c r="Z1014" s="30"/>
      <c r="AA1014" s="30"/>
      <c r="AB1014" s="30"/>
      <c r="AC1014" s="30"/>
      <c r="AD1014" s="12"/>
    </row>
    <row r="1015" spans="15:39" x14ac:dyDescent="0.25">
      <c r="O1015" s="30"/>
      <c r="P1015" s="30"/>
      <c r="Q1015" s="30"/>
      <c r="R1015" s="30"/>
      <c r="S1015" s="30"/>
      <c r="T1015" s="30"/>
      <c r="U1015" s="30"/>
      <c r="V1015" s="30"/>
      <c r="W1015" s="30"/>
      <c r="X1015" s="30"/>
      <c r="Y1015" s="30"/>
      <c r="Z1015" s="30"/>
      <c r="AA1015" s="30"/>
      <c r="AB1015" s="30"/>
      <c r="AC1015" s="30"/>
      <c r="AD1015" s="12"/>
    </row>
    <row r="1016" spans="15:39" x14ac:dyDescent="0.25">
      <c r="O1016" s="30"/>
      <c r="P1016" s="30"/>
      <c r="Q1016" s="30"/>
      <c r="R1016" s="30"/>
      <c r="S1016" s="30"/>
      <c r="T1016" s="30"/>
      <c r="U1016" s="30"/>
      <c r="V1016" s="30"/>
      <c r="W1016" s="30"/>
      <c r="X1016" s="30"/>
      <c r="Y1016" s="30"/>
      <c r="Z1016" s="30"/>
      <c r="AA1016" s="30"/>
      <c r="AB1016" s="30"/>
      <c r="AC1016" s="30"/>
      <c r="AD1016" s="12"/>
    </row>
    <row r="1017" spans="15:39" x14ac:dyDescent="0.25">
      <c r="O1017" s="30"/>
      <c r="P1017" s="30"/>
      <c r="Q1017" s="30"/>
      <c r="R1017" s="30"/>
      <c r="S1017" s="30"/>
      <c r="T1017" s="30"/>
      <c r="U1017" s="30"/>
      <c r="V1017" s="30"/>
      <c r="W1017" s="30"/>
      <c r="X1017" s="30"/>
      <c r="Y1017" s="30"/>
      <c r="Z1017" s="30"/>
      <c r="AA1017" s="30"/>
      <c r="AB1017" s="30"/>
      <c r="AC1017" s="30"/>
      <c r="AD1017" s="12"/>
    </row>
    <row r="1018" spans="15:39" x14ac:dyDescent="0.25">
      <c r="O1018" s="30"/>
      <c r="P1018" s="30"/>
      <c r="Q1018" s="30"/>
      <c r="R1018" s="30"/>
      <c r="S1018" s="30"/>
      <c r="T1018" s="30"/>
      <c r="U1018" s="30"/>
      <c r="V1018" s="30"/>
      <c r="W1018" s="30"/>
      <c r="X1018" s="30"/>
      <c r="Y1018" s="30"/>
      <c r="Z1018" s="30"/>
      <c r="AA1018" s="30"/>
      <c r="AB1018" s="30"/>
      <c r="AC1018" s="30"/>
      <c r="AD1018" s="12"/>
    </row>
    <row r="1019" spans="15:39" x14ac:dyDescent="0.25">
      <c r="O1019" s="30"/>
      <c r="P1019" s="30"/>
      <c r="Q1019" s="30"/>
      <c r="R1019" s="30"/>
      <c r="S1019" s="30"/>
      <c r="T1019" s="30"/>
      <c r="U1019" s="30"/>
      <c r="V1019" s="30"/>
      <c r="W1019" s="30"/>
      <c r="X1019" s="30"/>
      <c r="Y1019" s="30"/>
      <c r="Z1019" s="30"/>
      <c r="AA1019" s="30"/>
      <c r="AB1019" s="30"/>
      <c r="AC1019" s="30"/>
      <c r="AD1019" s="12"/>
    </row>
    <row r="1020" spans="15:39" x14ac:dyDescent="0.25">
      <c r="O1020" s="30"/>
      <c r="P1020" s="30"/>
      <c r="Q1020" s="30"/>
      <c r="R1020" s="30"/>
      <c r="S1020" s="30"/>
      <c r="T1020" s="30"/>
      <c r="U1020" s="30"/>
      <c r="V1020" s="30"/>
      <c r="W1020" s="30"/>
      <c r="X1020" s="30"/>
      <c r="Y1020" s="30"/>
      <c r="Z1020" s="30"/>
      <c r="AA1020" s="30"/>
      <c r="AB1020" s="30"/>
      <c r="AC1020" s="30"/>
      <c r="AD1020" s="12"/>
    </row>
    <row r="1021" spans="15:39" x14ac:dyDescent="0.25">
      <c r="O1021" s="30"/>
      <c r="P1021" s="30"/>
      <c r="Q1021" s="30"/>
      <c r="R1021" s="30"/>
      <c r="S1021" s="30"/>
      <c r="T1021" s="30"/>
      <c r="U1021" s="30"/>
      <c r="V1021" s="30"/>
      <c r="W1021" s="30"/>
      <c r="X1021" s="30"/>
      <c r="Y1021" s="30"/>
      <c r="Z1021" s="30"/>
      <c r="AA1021" s="30"/>
      <c r="AB1021" s="30"/>
      <c r="AC1021" s="30"/>
      <c r="AD1021" s="12"/>
    </row>
    <row r="1022" spans="15:39" x14ac:dyDescent="0.25">
      <c r="O1022" s="30"/>
      <c r="P1022" s="30"/>
      <c r="Q1022" s="30"/>
      <c r="R1022" s="30"/>
      <c r="S1022" s="30"/>
      <c r="T1022" s="30"/>
      <c r="U1022" s="30"/>
      <c r="V1022" s="30"/>
      <c r="W1022" s="30"/>
      <c r="X1022" s="30"/>
      <c r="Y1022" s="30"/>
      <c r="Z1022" s="30"/>
      <c r="AA1022" s="30"/>
      <c r="AB1022" s="30"/>
      <c r="AC1022" s="30"/>
      <c r="AD1022" s="12"/>
    </row>
    <row r="1023" spans="15:39" x14ac:dyDescent="0.25">
      <c r="O1023" s="30"/>
      <c r="P1023" s="30"/>
      <c r="Q1023" s="30"/>
      <c r="R1023" s="30"/>
      <c r="S1023" s="30"/>
      <c r="T1023" s="30"/>
      <c r="U1023" s="30"/>
      <c r="V1023" s="30"/>
      <c r="W1023" s="30"/>
      <c r="X1023" s="30"/>
      <c r="Y1023" s="30"/>
      <c r="Z1023" s="30"/>
      <c r="AA1023" s="30"/>
      <c r="AB1023" s="30"/>
      <c r="AC1023" s="30"/>
      <c r="AD1023" s="12"/>
    </row>
    <row r="1024" spans="15:39" x14ac:dyDescent="0.25">
      <c r="O1024" s="30"/>
      <c r="P1024" s="30"/>
      <c r="Q1024" s="30"/>
      <c r="R1024" s="30"/>
      <c r="S1024" s="30"/>
      <c r="T1024" s="30"/>
      <c r="U1024" s="30"/>
      <c r="V1024" s="30"/>
      <c r="W1024" s="30"/>
      <c r="X1024" s="30"/>
      <c r="Y1024" s="30"/>
      <c r="Z1024" s="30"/>
      <c r="AA1024" s="30"/>
      <c r="AB1024" s="30"/>
      <c r="AC1024" s="30"/>
      <c r="AD1024" s="12"/>
    </row>
    <row r="1025" spans="15:30" x14ac:dyDescent="0.25">
      <c r="O1025" s="30"/>
      <c r="P1025" s="30"/>
      <c r="Q1025" s="30"/>
      <c r="R1025" s="30"/>
      <c r="S1025" s="30"/>
      <c r="T1025" s="30"/>
      <c r="U1025" s="30"/>
      <c r="V1025" s="30"/>
      <c r="W1025" s="30"/>
      <c r="X1025" s="30"/>
      <c r="Y1025" s="30"/>
      <c r="Z1025" s="30"/>
      <c r="AA1025" s="30"/>
      <c r="AB1025" s="30"/>
      <c r="AC1025" s="30"/>
      <c r="AD1025" s="12"/>
    </row>
    <row r="1026" spans="15:30" x14ac:dyDescent="0.25">
      <c r="O1026" s="30"/>
      <c r="P1026" s="30"/>
      <c r="Q1026" s="30"/>
      <c r="R1026" s="30"/>
      <c r="S1026" s="30"/>
      <c r="T1026" s="30"/>
      <c r="U1026" s="30"/>
      <c r="V1026" s="30"/>
      <c r="W1026" s="30"/>
      <c r="X1026" s="30"/>
      <c r="Y1026" s="30"/>
      <c r="Z1026" s="30"/>
      <c r="AA1026" s="30"/>
      <c r="AB1026" s="30"/>
      <c r="AC1026" s="30"/>
      <c r="AD1026" s="12"/>
    </row>
    <row r="1027" spans="15:30" x14ac:dyDescent="0.25">
      <c r="O1027" s="30"/>
      <c r="P1027" s="30"/>
      <c r="Q1027" s="30"/>
      <c r="R1027" s="30"/>
      <c r="S1027" s="30"/>
      <c r="T1027" s="30"/>
      <c r="U1027" s="30"/>
      <c r="V1027" s="30"/>
      <c r="W1027" s="30"/>
      <c r="X1027" s="30"/>
      <c r="Y1027" s="30"/>
      <c r="Z1027" s="30"/>
      <c r="AA1027" s="30"/>
      <c r="AB1027" s="30"/>
      <c r="AC1027" s="30"/>
      <c r="AD1027" s="12"/>
    </row>
    <row r="1028" spans="15:30" x14ac:dyDescent="0.25">
      <c r="O1028" s="30"/>
      <c r="P1028" s="30"/>
      <c r="Q1028" s="30"/>
      <c r="R1028" s="30"/>
      <c r="S1028" s="30"/>
      <c r="T1028" s="30"/>
      <c r="U1028" s="30"/>
      <c r="V1028" s="30"/>
      <c r="W1028" s="30"/>
      <c r="X1028" s="30"/>
      <c r="Y1028" s="30"/>
      <c r="Z1028" s="30"/>
      <c r="AA1028" s="30"/>
      <c r="AB1028" s="30"/>
      <c r="AC1028" s="30"/>
      <c r="AD1028" s="12"/>
    </row>
    <row r="1029" spans="15:30" x14ac:dyDescent="0.25">
      <c r="O1029" s="30"/>
      <c r="P1029" s="30"/>
      <c r="Q1029" s="30"/>
      <c r="R1029" s="30"/>
      <c r="S1029" s="30"/>
      <c r="T1029" s="30"/>
      <c r="U1029" s="30"/>
      <c r="V1029" s="30"/>
      <c r="W1029" s="30"/>
      <c r="X1029" s="30"/>
      <c r="Y1029" s="30"/>
      <c r="Z1029" s="30"/>
      <c r="AA1029" s="30"/>
      <c r="AB1029" s="30"/>
      <c r="AC1029" s="30"/>
      <c r="AD1029" s="12"/>
    </row>
  </sheetData>
  <mergeCells count="3">
    <mergeCell ref="B11:B12"/>
    <mergeCell ref="C11:C12"/>
    <mergeCell ref="A11:A12"/>
  </mergeCells>
  <conditionalFormatting sqref="F13:F21">
    <cfRule type="cellIs" dxfId="3" priority="3" operator="lessThan">
      <formula>0</formula>
    </cfRule>
    <cfRule type="cellIs" dxfId="2" priority="4" operator="lessThan">
      <formula>-40</formula>
    </cfRule>
  </conditionalFormatting>
  <conditionalFormatting sqref="F22">
    <cfRule type="cellIs" dxfId="1" priority="1" operator="lessThan">
      <formula>0</formula>
    </cfRule>
    <cfRule type="cellIs" dxfId="0" priority="2" operator="lessThan">
      <formula>-40</formula>
    </cfRule>
  </conditionalFormatting>
  <hyperlinks>
    <hyperlink ref="B13" r:id="rId1" display="http://astropixels.com/stars/Sirius-01.html"/>
    <hyperlink ref="B14" r:id="rId2" display="http://astropixels.com/stars/Arcturus-01.html"/>
    <hyperlink ref="B15" r:id="rId3" display="http://astropixels.com/stars/Vega-01.html"/>
    <hyperlink ref="B16" r:id="rId4" display="http://astropixels.com/stars/Capella-01.html"/>
    <hyperlink ref="B17" r:id="rId5" display="http://astropixels.com/stars/Rigel-01.html"/>
    <hyperlink ref="B18" r:id="rId6" display="http://astropixels.com/stars/Procyon-01.html"/>
    <hyperlink ref="B19" r:id="rId7" display="http://astropixels.com/stars/Betelgeuse-01.html"/>
    <hyperlink ref="B20" r:id="rId8" display="http://astropixels.com/stars/Altair-01.html"/>
    <hyperlink ref="B21" r:id="rId9" display="http://astropixels.com/stars/Aldebaran-01.html"/>
    <hyperlink ref="B22" r:id="rId10" display="http://astropixels.com/stars/Polaris-01.html"/>
    <hyperlink ref="B23" r:id="rId11" display="http://astropixels.com/stars/Bellatrix-01.html"/>
    <hyperlink ref="B24" r:id="rId12" display="http://astropixels.com/stars/Alnilam-01.html"/>
    <hyperlink ref="B25" r:id="rId13" display="http://astropixels.com/stars/Alnitak-01.html"/>
    <hyperlink ref="B26" r:id="rId14" display="http://astropixels.com/stars/Mintaka-01.html"/>
  </hyperlinks>
  <pageMargins left="0.7" right="0.7" top="0.75" bottom="0.75" header="0.3" footer="0.3"/>
  <pageSetup paperSize="9" orientation="portrait" verticalDpi="0" r:id="rId15"/>
  <drawing r:id="rId16"/>
  <legacy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zodiac</vt:lpstr>
      <vt:lpstr>skyCalc</vt:lpstr>
      <vt:lpstr>stars</vt:lpstr>
      <vt:lpstr>starsAb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Toni</cp:lastModifiedBy>
  <dcterms:created xsi:type="dcterms:W3CDTF">2017-11-27T12:21:57Z</dcterms:created>
  <dcterms:modified xsi:type="dcterms:W3CDTF">2018-02-10T17:18:47Z</dcterms:modified>
</cp:coreProperties>
</file>