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a\udacity\P7\"/>
    </mc:Choice>
  </mc:AlternateContent>
  <bookViews>
    <workbookView xWindow="0" yWindow="0" windowWidth="7665" windowHeight="4245" activeTab="2" xr2:uid="{00000000-000D-0000-FFFF-FFFF00000000}"/>
  </bookViews>
  <sheets>
    <sheet name="Control" sheetId="1" r:id="rId1"/>
    <sheet name="Experiment" sheetId="2" r:id="rId2"/>
    <sheet name="Sanity checks" sheetId="3" r:id="rId3"/>
    <sheet name="Effect Size Tests" sheetId="4" r:id="rId4"/>
    <sheet name="Sign Tests" sheetId="5" r:id="rId5"/>
  </sheets>
  <calcPr calcId="171027"/>
</workbook>
</file>

<file path=xl/calcChain.xml><?xml version="1.0" encoding="utf-8"?>
<calcChain xmlns="http://schemas.openxmlformats.org/spreadsheetml/2006/main">
  <c r="H7" i="3" l="1"/>
  <c r="H6" i="3"/>
  <c r="H8" i="3"/>
  <c r="H4" i="3"/>
  <c r="H5" i="3" s="1"/>
  <c r="H3" i="3"/>
  <c r="H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B26" i="5" l="1"/>
  <c r="G2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" i="5"/>
  <c r="E13" i="4"/>
  <c r="E12" i="4"/>
  <c r="E11" i="4"/>
  <c r="E10" i="4"/>
  <c r="B10" i="4"/>
  <c r="E9" i="4"/>
  <c r="E8" i="4"/>
  <c r="E7" i="4"/>
  <c r="E6" i="4"/>
  <c r="E5" i="4"/>
  <c r="E3" i="4"/>
  <c r="E4" i="4"/>
  <c r="E2" i="4"/>
  <c r="B11" i="4"/>
  <c r="B13" i="4" s="1"/>
  <c r="B9" i="4"/>
  <c r="B8" i="4"/>
  <c r="B7" i="4"/>
  <c r="B6" i="4"/>
  <c r="B5" i="4"/>
  <c r="B4" i="4"/>
  <c r="B3" i="4"/>
  <c r="B2" i="4"/>
  <c r="E8" i="3"/>
  <c r="B8" i="3"/>
  <c r="E7" i="3"/>
  <c r="E6" i="3"/>
  <c r="E5" i="3"/>
  <c r="E4" i="3"/>
  <c r="E3" i="3"/>
  <c r="E2" i="3"/>
  <c r="D1" i="3"/>
  <c r="B7" i="3"/>
  <c r="B6" i="3"/>
  <c r="B5" i="3"/>
  <c r="B4" i="3"/>
  <c r="B3" i="3"/>
  <c r="B2" i="3"/>
  <c r="A1" i="3"/>
  <c r="C39" i="2"/>
  <c r="B39" i="2"/>
  <c r="B12" i="4" l="1"/>
</calcChain>
</file>

<file path=xl/sharedStrings.xml><?xml version="1.0" encoding="utf-8"?>
<sst xmlns="http://schemas.openxmlformats.org/spreadsheetml/2006/main" count="149" uniqueCount="76">
  <si>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</si>
  <si>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</si>
  <si>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</si>
  <si>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</si>
  <si>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</si>
  <si>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</si>
  <si>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</si>
  <si>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</si>
  <si>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</si>
  <si>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</si>
  <si>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</si>
  <si>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</si>
  <si>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</si>
  <si>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</si>
  <si>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</si>
  <si>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</si>
  <si>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</si>
  <si>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</si>
  <si>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</si>
  <si>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</si>
  <si>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</si>
  <si>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</si>
  <si>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</si>
  <si>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</si>
  <si>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</si>
  <si>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</si>
  <si>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</si>
  <si>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</si>
  <si>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</si>
  <si>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</si>
  <si>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</si>
  <si>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</si>
  <si>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</si>
  <si>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</si>
  <si>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</si>
  <si>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</si>
  <si>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</si>
  <si>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</si>
  <si>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</si>
  <si>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</si>
  <si>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</si>
  <si>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</si>
  <si>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r>
      <t>c</t>
    </r>
    <r>
      <rPr>
        <sz val="10"/>
        <color rgb="FF000000"/>
        <rFont val="Arial"/>
        <family val="2"/>
      </rPr>
      <t>ont</t>
    </r>
    <phoneticPr fontId="3" type="noConversion"/>
  </si>
  <si>
    <r>
      <t>e</t>
    </r>
    <r>
      <rPr>
        <sz val="10"/>
        <color rgb="FF000000"/>
        <rFont val="Arial"/>
        <family val="2"/>
      </rPr>
      <t>xp</t>
    </r>
    <phoneticPr fontId="3" type="noConversion"/>
  </si>
  <si>
    <r>
      <t>S</t>
    </r>
    <r>
      <rPr>
        <sz val="10"/>
        <color rgb="FF000000"/>
        <rFont val="Arial"/>
        <family val="2"/>
      </rPr>
      <t>D</t>
    </r>
    <phoneticPr fontId="3" type="noConversion"/>
  </si>
  <si>
    <t>m</t>
    <phoneticPr fontId="3" type="noConversion"/>
  </si>
  <si>
    <t>upper</t>
    <phoneticPr fontId="3" type="noConversion"/>
  </si>
  <si>
    <t>lower</t>
    <phoneticPr fontId="3" type="noConversion"/>
  </si>
  <si>
    <t>observed</t>
    <phoneticPr fontId="3" type="noConversion"/>
  </si>
  <si>
    <r>
      <t>G</t>
    </r>
    <r>
      <rPr>
        <sz val="10"/>
        <color rgb="FF000000"/>
        <rFont val="Arial"/>
        <family val="2"/>
      </rPr>
      <t>ross conversion</t>
    </r>
    <phoneticPr fontId="3" type="noConversion"/>
  </si>
  <si>
    <t>Ncont</t>
  </si>
  <si>
    <t>Xcont</t>
  </si>
  <si>
    <t>Nexp</t>
  </si>
  <si>
    <t>Xexp</t>
  </si>
  <si>
    <t>Pcont</t>
  </si>
  <si>
    <t>Pexp</t>
  </si>
  <si>
    <t>d-hat</t>
  </si>
  <si>
    <t>Ppool</t>
  </si>
  <si>
    <t>SEpool</t>
  </si>
  <si>
    <t>margin</t>
  </si>
  <si>
    <t>lower</t>
  </si>
  <si>
    <t>upper</t>
  </si>
  <si>
    <t>dmin</t>
  </si>
  <si>
    <r>
      <t>N</t>
    </r>
    <r>
      <rPr>
        <sz val="10"/>
        <color rgb="FF000000"/>
        <rFont val="Arial"/>
        <family val="2"/>
      </rPr>
      <t>et conversion</t>
    </r>
    <phoneticPr fontId="3" type="noConversion"/>
  </si>
  <si>
    <t>Gross conversion(control)</t>
  </si>
  <si>
    <t>Gross conversion(exp)</t>
  </si>
  <si>
    <t>Net conversion(exp)</t>
  </si>
  <si>
    <t>Net conversion(control)</t>
  </si>
  <si>
    <r>
      <t>t</t>
    </r>
    <r>
      <rPr>
        <sz val="10"/>
        <color rgb="FF000000"/>
        <rFont val="Arial"/>
        <family val="2"/>
      </rPr>
      <t>otal</t>
    </r>
    <phoneticPr fontId="3" type="noConversion"/>
  </si>
  <si>
    <r>
      <t>s</t>
    </r>
    <r>
      <rPr>
        <sz val="10"/>
        <color rgb="FF000000"/>
        <rFont val="Arial"/>
        <family val="2"/>
      </rPr>
      <t>uccess</t>
    </r>
    <phoneticPr fontId="3" type="noConversion"/>
  </si>
  <si>
    <t>p-value</t>
    <phoneticPr fontId="3" type="noConversion"/>
  </si>
  <si>
    <t>P</t>
    <phoneticPr fontId="3" type="noConversion"/>
  </si>
  <si>
    <t>0.6776 </t>
  </si>
  <si>
    <t>Click-through-probability</t>
  </si>
  <si>
    <r>
      <t>Click-through-probability</t>
    </r>
    <r>
      <rPr>
        <sz val="10"/>
        <color rgb="FF000000"/>
        <rFont val="Arial"/>
        <family val="2"/>
      </rPr>
      <t>(exp)</t>
    </r>
    <phoneticPr fontId="3" type="noConversion"/>
  </si>
  <si>
    <r>
      <t>Click-through-probability</t>
    </r>
    <r>
      <rPr>
        <sz val="10"/>
        <color rgb="FF000000"/>
        <rFont val="Arial"/>
        <family val="2"/>
      </rPr>
      <t>(cont)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</si>
</sst>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76" fontId="0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pane ySplit="1" topLeftCell="A26" activePane="bottomLeft" state="frozen"/>
      <selection pane="bottomLeft" activeCell="G38" sqref="G38"/>
    </sheetView>
  </sheetViews>
  <sheetFormatPr defaultColWidth="14.3984375" defaultRowHeight="15.75" customHeight="1" x14ac:dyDescent="0.35"/>
  <cols>
    <col min="7" max="7" width="26.265625" bestFit="1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6" t="s">
        <v>75</v>
      </c>
    </row>
    <row r="2" spans="1:7" ht="15.75" customHeight="1" x14ac:dyDescent="0.35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G2">
        <f>C2/B2</f>
        <v>8.8955069273598336E-2</v>
      </c>
    </row>
    <row r="3" spans="1:7" ht="15.75" customHeight="1" x14ac:dyDescent="0.35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G3">
        <f t="shared" ref="G3:G38" si="0">C3/B3</f>
        <v>8.5585585585585586E-2</v>
      </c>
    </row>
    <row r="4" spans="1:7" ht="15.75" customHeight="1" x14ac:dyDescent="0.35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G4">
        <f t="shared" si="0"/>
        <v>8.6480829607078299E-2</v>
      </c>
    </row>
    <row r="5" spans="1:7" ht="15.75" customHeight="1" x14ac:dyDescent="0.35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G5">
        <f t="shared" si="0"/>
        <v>8.4692533684530447E-2</v>
      </c>
    </row>
    <row r="6" spans="1:7" ht="15.75" customHeight="1" x14ac:dyDescent="0.35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G6">
        <f t="shared" si="0"/>
        <v>8.3582983822648296E-2</v>
      </c>
    </row>
    <row r="7" spans="1:7" ht="15.75" customHeight="1" x14ac:dyDescent="0.3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G7">
        <f t="shared" si="0"/>
        <v>8.5108583247156158E-2</v>
      </c>
    </row>
    <row r="8" spans="1:7" ht="15.75" customHeight="1" x14ac:dyDescent="0.3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G8">
        <f t="shared" si="0"/>
        <v>8.3037300177619899E-2</v>
      </c>
    </row>
    <row r="9" spans="1:7" ht="15.75" customHeight="1" x14ac:dyDescent="0.3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G9">
        <f t="shared" si="0"/>
        <v>8.5014796879203658E-2</v>
      </c>
    </row>
    <row r="10" spans="1:7" ht="15.75" customHeight="1" x14ac:dyDescent="0.3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G10">
        <f t="shared" si="0"/>
        <v>8.1688142806478306E-2</v>
      </c>
    </row>
    <row r="11" spans="1:7" ht="15.75" customHeight="1" x14ac:dyDescent="0.3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G11">
        <f t="shared" si="0"/>
        <v>8.0716227617886938E-2</v>
      </c>
    </row>
    <row r="12" spans="1:7" ht="15.75" customHeight="1" x14ac:dyDescent="0.3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G12">
        <f t="shared" si="0"/>
        <v>8.1332082551594742E-2</v>
      </c>
    </row>
    <row r="13" spans="1:7" ht="15.75" customHeight="1" x14ac:dyDescent="0.3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G13">
        <f t="shared" si="0"/>
        <v>8.4246506484367142E-2</v>
      </c>
    </row>
    <row r="14" spans="1:7" ht="15.75" customHeight="1" x14ac:dyDescent="0.3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G14">
        <f t="shared" si="0"/>
        <v>7.9889476213358956E-2</v>
      </c>
    </row>
    <row r="15" spans="1:7" ht="12.75" x14ac:dyDescent="0.3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G15">
        <f t="shared" si="0"/>
        <v>7.1337714649141404E-2</v>
      </c>
    </row>
    <row r="16" spans="1:7" ht="12.75" x14ac:dyDescent="0.3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G16">
        <f t="shared" si="0"/>
        <v>7.954414642569356E-2</v>
      </c>
    </row>
    <row r="17" spans="1:7" ht="12.75" x14ac:dyDescent="0.3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G17">
        <f t="shared" si="0"/>
        <v>7.9586330935251803E-2</v>
      </c>
    </row>
    <row r="18" spans="1:7" ht="12.75" x14ac:dyDescent="0.3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G18">
        <f t="shared" si="0"/>
        <v>7.960146827477714E-2</v>
      </c>
    </row>
    <row r="19" spans="1:7" ht="12.75" x14ac:dyDescent="0.3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G19">
        <f t="shared" si="0"/>
        <v>7.8607283990174096E-2</v>
      </c>
    </row>
    <row r="20" spans="1:7" ht="12.75" x14ac:dyDescent="0.3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G20">
        <f t="shared" si="0"/>
        <v>7.9232336228154815E-2</v>
      </c>
    </row>
    <row r="21" spans="1:7" ht="12.75" x14ac:dyDescent="0.3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G21">
        <f t="shared" si="0"/>
        <v>7.854467629748528E-2</v>
      </c>
    </row>
    <row r="22" spans="1:7" ht="12.75" x14ac:dyDescent="0.3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G22">
        <f t="shared" si="0"/>
        <v>7.9415073115860518E-2</v>
      </c>
    </row>
    <row r="23" spans="1:7" ht="12.75" x14ac:dyDescent="0.3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G23">
        <f t="shared" si="0"/>
        <v>8.0496453900709225E-2</v>
      </c>
    </row>
    <row r="24" spans="1:7" ht="12.75" x14ac:dyDescent="0.3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G24">
        <f t="shared" si="0"/>
        <v>7.8429153463105472E-2</v>
      </c>
    </row>
    <row r="25" spans="1:7" ht="12.75" x14ac:dyDescent="0.35">
      <c r="A25" s="1" t="s">
        <v>28</v>
      </c>
      <c r="B25" s="2">
        <v>9437</v>
      </c>
      <c r="C25" s="2">
        <v>788</v>
      </c>
      <c r="D25" s="1"/>
      <c r="E25" s="3"/>
      <c r="G25">
        <f t="shared" si="0"/>
        <v>8.3501112641729366E-2</v>
      </c>
    </row>
    <row r="26" spans="1:7" ht="12.75" x14ac:dyDescent="0.35">
      <c r="A26" s="1" t="s">
        <v>29</v>
      </c>
      <c r="B26" s="2">
        <v>9420</v>
      </c>
      <c r="C26" s="2">
        <v>781</v>
      </c>
      <c r="D26" s="1"/>
      <c r="E26" s="3"/>
      <c r="G26">
        <f t="shared" si="0"/>
        <v>8.2908704883227172E-2</v>
      </c>
    </row>
    <row r="27" spans="1:7" ht="12.75" x14ac:dyDescent="0.35">
      <c r="A27" s="1" t="s">
        <v>30</v>
      </c>
      <c r="B27" s="2">
        <v>9570</v>
      </c>
      <c r="C27" s="2">
        <v>805</v>
      </c>
      <c r="D27" s="1"/>
      <c r="E27" s="3"/>
      <c r="G27">
        <f t="shared" si="0"/>
        <v>8.4117032392894461E-2</v>
      </c>
    </row>
    <row r="28" spans="1:7" ht="12.75" x14ac:dyDescent="0.35">
      <c r="A28" s="1" t="s">
        <v>31</v>
      </c>
      <c r="B28" s="2">
        <v>9921</v>
      </c>
      <c r="C28" s="2">
        <v>830</v>
      </c>
      <c r="D28" s="1"/>
      <c r="E28" s="3"/>
      <c r="G28">
        <f t="shared" si="0"/>
        <v>8.3660921278096961E-2</v>
      </c>
    </row>
    <row r="29" spans="1:7" ht="12.75" x14ac:dyDescent="0.35">
      <c r="A29" s="1" t="s">
        <v>32</v>
      </c>
      <c r="B29" s="2">
        <v>9424</v>
      </c>
      <c r="C29" s="2">
        <v>781</v>
      </c>
      <c r="D29" s="1"/>
      <c r="E29" s="3"/>
      <c r="G29">
        <f t="shared" si="0"/>
        <v>8.2873514431239387E-2</v>
      </c>
    </row>
    <row r="30" spans="1:7" ht="12.75" x14ac:dyDescent="0.35">
      <c r="A30" s="1" t="s">
        <v>33</v>
      </c>
      <c r="B30" s="2">
        <v>9010</v>
      </c>
      <c r="C30" s="2">
        <v>756</v>
      </c>
      <c r="D30" s="1"/>
      <c r="E30" s="3"/>
      <c r="G30">
        <f t="shared" si="0"/>
        <v>8.390677025527192E-2</v>
      </c>
    </row>
    <row r="31" spans="1:7" ht="12.75" x14ac:dyDescent="0.35">
      <c r="A31" s="1" t="s">
        <v>34</v>
      </c>
      <c r="B31" s="2">
        <v>9656</v>
      </c>
      <c r="C31" s="2">
        <v>825</v>
      </c>
      <c r="D31" s="1"/>
      <c r="E31" s="3"/>
      <c r="G31">
        <f t="shared" si="0"/>
        <v>8.5439105219552614E-2</v>
      </c>
    </row>
    <row r="32" spans="1:7" ht="12.75" x14ac:dyDescent="0.35">
      <c r="A32" s="1" t="s">
        <v>35</v>
      </c>
      <c r="B32" s="2">
        <v>10419</v>
      </c>
      <c r="C32" s="2">
        <v>874</v>
      </c>
      <c r="D32" s="1"/>
      <c r="E32" s="3"/>
      <c r="G32">
        <f t="shared" si="0"/>
        <v>8.3885209713024281E-2</v>
      </c>
    </row>
    <row r="33" spans="1:7" ht="12.75" x14ac:dyDescent="0.35">
      <c r="A33" s="1" t="s">
        <v>36</v>
      </c>
      <c r="B33" s="2">
        <v>9880</v>
      </c>
      <c r="C33" s="2">
        <v>830</v>
      </c>
      <c r="D33" s="1"/>
      <c r="E33" s="3"/>
      <c r="G33">
        <f t="shared" si="0"/>
        <v>8.4008097165991905E-2</v>
      </c>
    </row>
    <row r="34" spans="1:7" ht="12.75" x14ac:dyDescent="0.35">
      <c r="A34" s="1" t="s">
        <v>37</v>
      </c>
      <c r="B34" s="2">
        <v>10134</v>
      </c>
      <c r="C34" s="2">
        <v>801</v>
      </c>
      <c r="D34" s="1"/>
      <c r="E34" s="3"/>
      <c r="G34">
        <f t="shared" si="0"/>
        <v>7.9040852575488457E-2</v>
      </c>
    </row>
    <row r="35" spans="1:7" ht="12.75" x14ac:dyDescent="0.35">
      <c r="A35" s="1" t="s">
        <v>38</v>
      </c>
      <c r="B35" s="2">
        <v>9717</v>
      </c>
      <c r="C35" s="2">
        <v>814</v>
      </c>
      <c r="D35" s="1"/>
      <c r="E35" s="3"/>
      <c r="G35">
        <f t="shared" si="0"/>
        <v>8.3770711124832767E-2</v>
      </c>
    </row>
    <row r="36" spans="1:7" ht="12.75" x14ac:dyDescent="0.35">
      <c r="A36" s="1" t="s">
        <v>39</v>
      </c>
      <c r="B36" s="2">
        <v>9192</v>
      </c>
      <c r="C36" s="2">
        <v>735</v>
      </c>
      <c r="D36" s="1"/>
      <c r="E36" s="3"/>
      <c r="G36">
        <f t="shared" si="0"/>
        <v>7.9960835509138378E-2</v>
      </c>
    </row>
    <row r="37" spans="1:7" ht="12.75" x14ac:dyDescent="0.35">
      <c r="A37" s="1" t="s">
        <v>40</v>
      </c>
      <c r="B37" s="2">
        <v>8630</v>
      </c>
      <c r="C37" s="2">
        <v>743</v>
      </c>
      <c r="D37" s="1"/>
      <c r="E37" s="3"/>
      <c r="G37">
        <f t="shared" si="0"/>
        <v>8.6095017381228267E-2</v>
      </c>
    </row>
    <row r="38" spans="1:7" ht="12.75" x14ac:dyDescent="0.35">
      <c r="A38" s="1" t="s">
        <v>41</v>
      </c>
      <c r="B38" s="2">
        <v>8970</v>
      </c>
      <c r="C38" s="2">
        <v>722</v>
      </c>
      <c r="D38" s="1"/>
      <c r="E38" s="3"/>
      <c r="G38">
        <f t="shared" si="0"/>
        <v>8.0490523968784838E-2</v>
      </c>
    </row>
    <row r="39" spans="1:7" ht="12.75" x14ac:dyDescent="0.35">
      <c r="A39" s="1"/>
      <c r="B39" s="2"/>
      <c r="C39" s="2"/>
      <c r="D39" s="1"/>
      <c r="E39" s="3"/>
    </row>
    <row r="40" spans="1:7" ht="12.75" x14ac:dyDescent="0.35">
      <c r="A40" s="1"/>
      <c r="B40" s="2"/>
      <c r="C40" s="2"/>
      <c r="D40" s="1"/>
      <c r="E4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9" activePane="bottomLeft" state="frozen"/>
      <selection pane="bottomLeft" activeCell="G1" sqref="G1:G1048576"/>
    </sheetView>
  </sheetViews>
  <sheetFormatPr defaultColWidth="14.3984375" defaultRowHeight="15.75" customHeight="1" x14ac:dyDescent="0.35"/>
  <cols>
    <col min="7" max="7" width="25.53125" bestFit="1" customWidth="1"/>
  </cols>
  <sheetData>
    <row r="1" spans="1:7" ht="15.75" customHeight="1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G1" s="6" t="s">
        <v>74</v>
      </c>
    </row>
    <row r="2" spans="1:7" ht="15.75" customHeight="1" x14ac:dyDescent="0.35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G2">
        <f>C2/B2</f>
        <v>8.8906168999481602E-2</v>
      </c>
    </row>
    <row r="3" spans="1:7" ht="15.75" customHeight="1" x14ac:dyDescent="0.35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G3">
        <f t="shared" ref="G3:G38" si="0">C3/B3</f>
        <v>8.4517657192075796E-2</v>
      </c>
    </row>
    <row r="4" spans="1:7" ht="15.75" customHeight="1" x14ac:dyDescent="0.35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G4">
        <f t="shared" si="0"/>
        <v>8.4351145038167943E-2</v>
      </c>
    </row>
    <row r="5" spans="1:7" ht="15.75" customHeight="1" x14ac:dyDescent="0.35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G5">
        <f t="shared" si="0"/>
        <v>8.3814735988649039E-2</v>
      </c>
    </row>
    <row r="6" spans="1:7" ht="15.75" customHeight="1" x14ac:dyDescent="0.35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G6">
        <f t="shared" si="0"/>
        <v>8.4958643929337288E-2</v>
      </c>
    </row>
    <row r="7" spans="1:7" ht="15.75" customHeight="1" x14ac:dyDescent="0.35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G7">
        <f t="shared" si="0"/>
        <v>8.2947368421052631E-2</v>
      </c>
    </row>
    <row r="8" spans="1:7" ht="15.75" customHeight="1" x14ac:dyDescent="0.35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G8">
        <f t="shared" si="0"/>
        <v>8.5827464788732391E-2</v>
      </c>
    </row>
    <row r="9" spans="1:7" ht="15.75" customHeight="1" x14ac:dyDescent="0.35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G9">
        <f t="shared" si="0"/>
        <v>8.5073068893528184E-2</v>
      </c>
    </row>
    <row r="10" spans="1:7" ht="15.75" customHeight="1" x14ac:dyDescent="0.3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G10">
        <f t="shared" si="0"/>
        <v>8.2641688404078734E-2</v>
      </c>
    </row>
    <row r="11" spans="1:7" ht="15.75" customHeight="1" x14ac:dyDescent="0.3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G11">
        <f t="shared" si="0"/>
        <v>8.1935975609756101E-2</v>
      </c>
    </row>
    <row r="12" spans="1:7" ht="15.75" customHeight="1" x14ac:dyDescent="0.3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G12">
        <f t="shared" si="0"/>
        <v>8.1887972704009104E-2</v>
      </c>
    </row>
    <row r="13" spans="1:7" ht="15.75" customHeight="1" x14ac:dyDescent="0.3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G13">
        <f t="shared" si="0"/>
        <v>8.2263530861661702E-2</v>
      </c>
    </row>
    <row r="14" spans="1:7" ht="15.75" customHeight="1" x14ac:dyDescent="0.3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G14">
        <f t="shared" si="0"/>
        <v>7.8522504892367909E-2</v>
      </c>
    </row>
    <row r="15" spans="1:7" ht="12.75" x14ac:dyDescent="0.3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G15">
        <f t="shared" si="0"/>
        <v>7.413316315677515E-2</v>
      </c>
    </row>
    <row r="16" spans="1:7" ht="12.75" x14ac:dyDescent="0.3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G16">
        <f t="shared" si="0"/>
        <v>7.7171530741723379E-2</v>
      </c>
    </row>
    <row r="17" spans="1:7" ht="12.75" x14ac:dyDescent="0.3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G17">
        <f t="shared" si="0"/>
        <v>7.8031753180948085E-2</v>
      </c>
    </row>
    <row r="18" spans="1:7" ht="12.75" x14ac:dyDescent="0.3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G18">
        <f t="shared" si="0"/>
        <v>7.9854997410668052E-2</v>
      </c>
    </row>
    <row r="19" spans="1:7" ht="12.75" x14ac:dyDescent="0.3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G19">
        <f t="shared" si="0"/>
        <v>7.833120476798637E-2</v>
      </c>
    </row>
    <row r="20" spans="1:7" ht="12.75" x14ac:dyDescent="0.3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G20">
        <f t="shared" si="0"/>
        <v>7.8492766141222192E-2</v>
      </c>
    </row>
    <row r="21" spans="1:7" ht="12.75" x14ac:dyDescent="0.3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G21">
        <f t="shared" si="0"/>
        <v>7.8212290502793297E-2</v>
      </c>
    </row>
    <row r="22" spans="1:7" ht="12.75" x14ac:dyDescent="0.3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G22">
        <f t="shared" si="0"/>
        <v>8.2845668387837065E-2</v>
      </c>
    </row>
    <row r="23" spans="1:7" ht="12.75" x14ac:dyDescent="0.3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G23">
        <f t="shared" si="0"/>
        <v>8.2267992424242431E-2</v>
      </c>
    </row>
    <row r="24" spans="1:7" ht="12.75" x14ac:dyDescent="0.3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G24">
        <f t="shared" si="0"/>
        <v>8.1937528293345399E-2</v>
      </c>
    </row>
    <row r="25" spans="1:7" ht="12.75" x14ac:dyDescent="0.35">
      <c r="A25" s="1" t="s">
        <v>28</v>
      </c>
      <c r="B25" s="2">
        <v>9359</v>
      </c>
      <c r="C25" s="2">
        <v>789</v>
      </c>
      <c r="D25" s="3"/>
      <c r="E25" s="3"/>
      <c r="G25">
        <f t="shared" si="0"/>
        <v>8.4303878619510636E-2</v>
      </c>
    </row>
    <row r="26" spans="1:7" ht="12.75" x14ac:dyDescent="0.35">
      <c r="A26" s="1" t="s">
        <v>29</v>
      </c>
      <c r="B26" s="2">
        <v>9427</v>
      </c>
      <c r="C26" s="2">
        <v>743</v>
      </c>
      <c r="D26" s="3"/>
      <c r="E26" s="3"/>
      <c r="G26">
        <f t="shared" si="0"/>
        <v>7.8816166330752099E-2</v>
      </c>
    </row>
    <row r="27" spans="1:7" ht="12.75" x14ac:dyDescent="0.35">
      <c r="A27" s="1" t="s">
        <v>30</v>
      </c>
      <c r="B27" s="2">
        <v>9633</v>
      </c>
      <c r="C27" s="2">
        <v>808</v>
      </c>
      <c r="D27" s="3"/>
      <c r="E27" s="3"/>
      <c r="G27">
        <f t="shared" si="0"/>
        <v>8.3878334890480646E-2</v>
      </c>
    </row>
    <row r="28" spans="1:7" ht="12.75" x14ac:dyDescent="0.35">
      <c r="A28" s="1" t="s">
        <v>31</v>
      </c>
      <c r="B28" s="2">
        <v>9842</v>
      </c>
      <c r="C28" s="2">
        <v>831</v>
      </c>
      <c r="D28" s="3"/>
      <c r="E28" s="3"/>
      <c r="G28">
        <f t="shared" si="0"/>
        <v>8.4434058118268651E-2</v>
      </c>
    </row>
    <row r="29" spans="1:7" ht="12.75" x14ac:dyDescent="0.35">
      <c r="A29" s="1" t="s">
        <v>32</v>
      </c>
      <c r="B29" s="2">
        <v>9272</v>
      </c>
      <c r="C29" s="2">
        <v>767</v>
      </c>
      <c r="D29" s="3"/>
      <c r="E29" s="3"/>
      <c r="G29">
        <f t="shared" si="0"/>
        <v>8.2722174288179462E-2</v>
      </c>
    </row>
    <row r="30" spans="1:7" ht="12.75" x14ac:dyDescent="0.35">
      <c r="A30" s="1" t="s">
        <v>33</v>
      </c>
      <c r="B30" s="2">
        <v>8969</v>
      </c>
      <c r="C30" s="2">
        <v>760</v>
      </c>
      <c r="D30" s="3"/>
      <c r="E30" s="3"/>
      <c r="G30">
        <f t="shared" si="0"/>
        <v>8.4736313970342286E-2</v>
      </c>
    </row>
    <row r="31" spans="1:7" ht="12.75" x14ac:dyDescent="0.35">
      <c r="A31" s="1" t="s">
        <v>34</v>
      </c>
      <c r="B31" s="2">
        <v>9697</v>
      </c>
      <c r="C31" s="2">
        <v>850</v>
      </c>
      <c r="D31" s="3"/>
      <c r="E31" s="3"/>
      <c r="G31">
        <f t="shared" si="0"/>
        <v>8.7655976075074762E-2</v>
      </c>
    </row>
    <row r="32" spans="1:7" ht="12.75" x14ac:dyDescent="0.35">
      <c r="A32" s="1" t="s">
        <v>35</v>
      </c>
      <c r="B32" s="2">
        <v>10445</v>
      </c>
      <c r="C32" s="2">
        <v>851</v>
      </c>
      <c r="D32" s="3"/>
      <c r="E32" s="3"/>
      <c r="G32">
        <f t="shared" si="0"/>
        <v>8.1474389660124463E-2</v>
      </c>
    </row>
    <row r="33" spans="1:7" ht="12.75" x14ac:dyDescent="0.35">
      <c r="A33" s="1" t="s">
        <v>36</v>
      </c>
      <c r="B33" s="2">
        <v>9931</v>
      </c>
      <c r="C33" s="2">
        <v>831</v>
      </c>
      <c r="D33" s="3"/>
      <c r="E33" s="3"/>
      <c r="G33">
        <f t="shared" si="0"/>
        <v>8.3677373879770423E-2</v>
      </c>
    </row>
    <row r="34" spans="1:7" ht="12.75" x14ac:dyDescent="0.35">
      <c r="A34" s="1" t="s">
        <v>37</v>
      </c>
      <c r="B34" s="2">
        <v>10042</v>
      </c>
      <c r="C34" s="2">
        <v>802</v>
      </c>
      <c r="D34" s="3"/>
      <c r="E34" s="3"/>
      <c r="G34">
        <f t="shared" si="0"/>
        <v>7.9864568810993825E-2</v>
      </c>
    </row>
    <row r="35" spans="1:7" ht="12.75" x14ac:dyDescent="0.35">
      <c r="A35" s="1" t="s">
        <v>38</v>
      </c>
      <c r="B35" s="2">
        <v>9721</v>
      </c>
      <c r="C35" s="2">
        <v>829</v>
      </c>
      <c r="D35" s="3"/>
      <c r="E35" s="3"/>
      <c r="G35">
        <f t="shared" si="0"/>
        <v>8.5279292253883351E-2</v>
      </c>
    </row>
    <row r="36" spans="1:7" ht="12.75" x14ac:dyDescent="0.35">
      <c r="A36" s="1" t="s">
        <v>39</v>
      </c>
      <c r="B36" s="2">
        <v>9304</v>
      </c>
      <c r="C36" s="2">
        <v>770</v>
      </c>
      <c r="D36" s="3"/>
      <c r="E36" s="3"/>
      <c r="G36">
        <f t="shared" si="0"/>
        <v>8.2760103181427347E-2</v>
      </c>
    </row>
    <row r="37" spans="1:7" ht="12.75" x14ac:dyDescent="0.35">
      <c r="A37" s="1" t="s">
        <v>40</v>
      </c>
      <c r="B37" s="2">
        <v>8668</v>
      </c>
      <c r="C37" s="2">
        <v>724</v>
      </c>
      <c r="D37" s="3"/>
      <c r="E37" s="3"/>
      <c r="G37">
        <f t="shared" si="0"/>
        <v>8.3525611444393175E-2</v>
      </c>
    </row>
    <row r="38" spans="1:7" ht="12.75" x14ac:dyDescent="0.35">
      <c r="A38" s="1" t="s">
        <v>41</v>
      </c>
      <c r="B38" s="2">
        <v>8988</v>
      </c>
      <c r="C38" s="2">
        <v>710</v>
      </c>
      <c r="D38" s="3"/>
      <c r="E38" s="3"/>
      <c r="G38">
        <f t="shared" si="0"/>
        <v>7.8994214508233199E-2</v>
      </c>
    </row>
    <row r="39" spans="1:7" ht="15.75" customHeight="1" x14ac:dyDescent="0.4">
      <c r="B39" s="5">
        <f>SUM(B2:B38)</f>
        <v>344660</v>
      </c>
      <c r="C39" s="5">
        <f>SUM(C2:C38)</f>
        <v>28325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AC02-6F69-4A0C-8ED7-5245A5745EE7}">
  <dimension ref="A1:H8"/>
  <sheetViews>
    <sheetView tabSelected="1" workbookViewId="0">
      <selection activeCell="H6" sqref="H6"/>
    </sheetView>
  </sheetViews>
  <sheetFormatPr defaultRowHeight="12.75" x14ac:dyDescent="0.35"/>
  <cols>
    <col min="7" max="7" width="21.33203125" bestFit="1" customWidth="1"/>
  </cols>
  <sheetData>
    <row r="1" spans="1:8" x14ac:dyDescent="0.35">
      <c r="A1" t="str">
        <f>Experiment!B1</f>
        <v>Pageviews</v>
      </c>
      <c r="D1" t="str">
        <f>Control!C1</f>
        <v>Clicks</v>
      </c>
      <c r="G1" t="s">
        <v>73</v>
      </c>
    </row>
    <row r="2" spans="1:8" x14ac:dyDescent="0.35">
      <c r="A2" s="6" t="s">
        <v>42</v>
      </c>
      <c r="B2">
        <f>SUM(Control!B2:B38)</f>
        <v>345543</v>
      </c>
      <c r="D2" s="6" t="s">
        <v>42</v>
      </c>
      <c r="E2">
        <f>SUM(Control!C2:C38)</f>
        <v>28378</v>
      </c>
      <c r="G2" s="6" t="s">
        <v>42</v>
      </c>
      <c r="H2">
        <f>E2/B2</f>
        <v>8.2125813574576823E-2</v>
      </c>
    </row>
    <row r="3" spans="1:8" x14ac:dyDescent="0.35">
      <c r="A3" s="6" t="s">
        <v>43</v>
      </c>
      <c r="B3">
        <f>SUM(Experiment!B2:B38)</f>
        <v>344660</v>
      </c>
      <c r="D3" s="6" t="s">
        <v>43</v>
      </c>
      <c r="E3">
        <f>SUM(Experiment!C2:C38)</f>
        <v>28325</v>
      </c>
      <c r="G3" s="6" t="s">
        <v>43</v>
      </c>
      <c r="H3">
        <f>E3/B3</f>
        <v>8.2182440666163759E-2</v>
      </c>
    </row>
    <row r="4" spans="1:8" x14ac:dyDescent="0.35">
      <c r="A4" s="6" t="s">
        <v>44</v>
      </c>
      <c r="B4">
        <f>SQRT(0.5*0.5/(B2+B3))</f>
        <v>6.0184074029432473E-4</v>
      </c>
      <c r="D4" s="6" t="s">
        <v>44</v>
      </c>
      <c r="E4">
        <f>SQRT(0.25/(E2+E3))</f>
        <v>2.0997470796992519E-3</v>
      </c>
      <c r="G4" s="6" t="s">
        <v>44</v>
      </c>
      <c r="H4">
        <f>SQRT(H2*(1-H2)/B2)</f>
        <v>4.6706827655464432E-4</v>
      </c>
    </row>
    <row r="5" spans="1:8" x14ac:dyDescent="0.35">
      <c r="A5" s="6" t="s">
        <v>45</v>
      </c>
      <c r="B5">
        <f>1.96*B4</f>
        <v>1.1796078509768765E-3</v>
      </c>
      <c r="D5" s="6" t="s">
        <v>45</v>
      </c>
      <c r="E5" s="6">
        <f>1.96*E4</f>
        <v>4.1155042762105335E-3</v>
      </c>
      <c r="G5" s="6" t="s">
        <v>45</v>
      </c>
      <c r="H5">
        <f>1.96*H4</f>
        <v>9.154538220471028E-4</v>
      </c>
    </row>
    <row r="6" spans="1:8" x14ac:dyDescent="0.35">
      <c r="A6" s="6" t="s">
        <v>46</v>
      </c>
      <c r="B6" s="7">
        <f>0.5+B5</f>
        <v>0.50117960785097693</v>
      </c>
      <c r="D6" s="6" t="s">
        <v>46</v>
      </c>
      <c r="E6" s="7">
        <f>0.5+E5</f>
        <v>0.50411550427621055</v>
      </c>
      <c r="G6" s="6" t="s">
        <v>46</v>
      </c>
      <c r="H6" s="7">
        <f>H2+H5</f>
        <v>8.304126739662393E-2</v>
      </c>
    </row>
    <row r="7" spans="1:8" x14ac:dyDescent="0.35">
      <c r="A7" s="6" t="s">
        <v>47</v>
      </c>
      <c r="B7" s="7">
        <f>0.5-B5</f>
        <v>0.49882039214902313</v>
      </c>
      <c r="D7" s="6" t="s">
        <v>47</v>
      </c>
      <c r="E7" s="7">
        <f>0.5-E5</f>
        <v>0.49588449572378945</v>
      </c>
      <c r="G7" s="6" t="s">
        <v>47</v>
      </c>
      <c r="H7" s="7">
        <f>H2-H5</f>
        <v>8.1210359752529715E-2</v>
      </c>
    </row>
    <row r="8" spans="1:8" x14ac:dyDescent="0.35">
      <c r="A8" s="6" t="s">
        <v>48</v>
      </c>
      <c r="B8" s="7">
        <f>B2/(B3+B2)</f>
        <v>0.50063966688061334</v>
      </c>
      <c r="D8" s="6" t="s">
        <v>48</v>
      </c>
      <c r="E8" s="7">
        <f>E2/(E3+E2)</f>
        <v>0.50046734740666277</v>
      </c>
      <c r="G8" s="6" t="s">
        <v>48</v>
      </c>
      <c r="H8" s="7">
        <f>(E2+E3)/(B2+B3)</f>
        <v>8.2154090897895257E-2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9F82-3D96-437C-9B5A-566258C034D6}">
  <dimension ref="A1:E14"/>
  <sheetViews>
    <sheetView workbookViewId="0">
      <selection activeCell="E15" sqref="E15"/>
    </sheetView>
  </sheetViews>
  <sheetFormatPr defaultRowHeight="12.75" x14ac:dyDescent="0.35"/>
  <cols>
    <col min="4" max="4" width="17.33203125" customWidth="1"/>
  </cols>
  <sheetData>
    <row r="1" spans="1:5" x14ac:dyDescent="0.35">
      <c r="A1" s="6" t="s">
        <v>49</v>
      </c>
      <c r="D1" s="6" t="s">
        <v>63</v>
      </c>
    </row>
    <row r="2" spans="1:5" x14ac:dyDescent="0.35">
      <c r="A2" s="8" t="s">
        <v>50</v>
      </c>
      <c r="B2">
        <f>SUM(Control!C2:C24)</f>
        <v>17293</v>
      </c>
      <c r="D2" s="8" t="s">
        <v>50</v>
      </c>
      <c r="E2">
        <f>B2</f>
        <v>17293</v>
      </c>
    </row>
    <row r="3" spans="1:5" x14ac:dyDescent="0.35">
      <c r="A3" s="8" t="s">
        <v>51</v>
      </c>
      <c r="B3">
        <f>SUM(Control!D2:D24)</f>
        <v>3785</v>
      </c>
      <c r="D3" s="8" t="s">
        <v>51</v>
      </c>
      <c r="E3">
        <f>SUM(Control!E2:E24)</f>
        <v>2033</v>
      </c>
    </row>
    <row r="4" spans="1:5" x14ac:dyDescent="0.35">
      <c r="A4" s="8" t="s">
        <v>52</v>
      </c>
      <c r="B4">
        <f>SUM(Experiment!C2:C24)</f>
        <v>17260</v>
      </c>
      <c r="D4" s="8" t="s">
        <v>52</v>
      </c>
      <c r="E4">
        <f>B4</f>
        <v>17260</v>
      </c>
    </row>
    <row r="5" spans="1:5" x14ac:dyDescent="0.35">
      <c r="A5" s="8" t="s">
        <v>53</v>
      </c>
      <c r="B5">
        <f>SUM(Experiment!D2:D24)</f>
        <v>3423</v>
      </c>
      <c r="D5" s="8" t="s">
        <v>53</v>
      </c>
      <c r="E5">
        <f>SUM(Experiment!E2:E24)</f>
        <v>1945</v>
      </c>
    </row>
    <row r="6" spans="1:5" x14ac:dyDescent="0.35">
      <c r="A6" s="8" t="s">
        <v>54</v>
      </c>
      <c r="B6">
        <f>B3/B2</f>
        <v>0.2188746891805933</v>
      </c>
      <c r="D6" s="8" t="s">
        <v>54</v>
      </c>
      <c r="E6">
        <f>E3/E2</f>
        <v>0.11756201931417337</v>
      </c>
    </row>
    <row r="7" spans="1:5" x14ac:dyDescent="0.35">
      <c r="A7" s="8" t="s">
        <v>55</v>
      </c>
      <c r="B7">
        <f>B5/B4</f>
        <v>0.19831981460023174</v>
      </c>
      <c r="D7" s="8" t="s">
        <v>55</v>
      </c>
      <c r="E7">
        <f>E5/E4</f>
        <v>0.1126882966396292</v>
      </c>
    </row>
    <row r="8" spans="1:5" x14ac:dyDescent="0.35">
      <c r="A8" s="8" t="s">
        <v>56</v>
      </c>
      <c r="B8">
        <f>B7-B6</f>
        <v>-2.0554874580361565E-2</v>
      </c>
      <c r="D8" s="8" t="s">
        <v>56</v>
      </c>
      <c r="E8">
        <f>E7-E6</f>
        <v>-4.8737226745441675E-3</v>
      </c>
    </row>
    <row r="9" spans="1:5" x14ac:dyDescent="0.35">
      <c r="A9" s="8" t="s">
        <v>57</v>
      </c>
      <c r="B9">
        <f>(B5+B3)/(B4+B2)</f>
        <v>0.20860706740369866</v>
      </c>
      <c r="D9" s="8" t="s">
        <v>57</v>
      </c>
      <c r="E9">
        <f>(E5+E3)/(E2+E4)</f>
        <v>0.11512748531241861</v>
      </c>
    </row>
    <row r="10" spans="1:5" x14ac:dyDescent="0.35">
      <c r="A10" s="8" t="s">
        <v>58</v>
      </c>
      <c r="B10">
        <f>SQRT(B9*(1-B9)*(1/B2+1/B4))</f>
        <v>4.3716753852259364E-3</v>
      </c>
      <c r="D10" s="8" t="s">
        <v>58</v>
      </c>
      <c r="E10">
        <f>SQRT(E9*(1-E9)*(1/E2+1/E4))</f>
        <v>3.4341335129324238E-3</v>
      </c>
    </row>
    <row r="11" spans="1:5" x14ac:dyDescent="0.35">
      <c r="A11" s="8" t="s">
        <v>59</v>
      </c>
      <c r="B11">
        <f>1.96*B10</f>
        <v>8.5684837550428355E-3</v>
      </c>
      <c r="D11" s="8" t="s">
        <v>59</v>
      </c>
      <c r="E11">
        <f>1.96*E10</f>
        <v>6.7309016853475505E-3</v>
      </c>
    </row>
    <row r="12" spans="1:5" x14ac:dyDescent="0.35">
      <c r="A12" s="8" t="s">
        <v>60</v>
      </c>
      <c r="B12" s="7">
        <f>B8-B11</f>
        <v>-2.9123358335404401E-2</v>
      </c>
      <c r="D12" s="8" t="s">
        <v>60</v>
      </c>
      <c r="E12" s="7">
        <f>E8-E11</f>
        <v>-1.1604624359891718E-2</v>
      </c>
    </row>
    <row r="13" spans="1:5" x14ac:dyDescent="0.35">
      <c r="A13" s="8" t="s">
        <v>61</v>
      </c>
      <c r="B13" s="7">
        <f>B8+B11</f>
        <v>-1.198639082531873E-2</v>
      </c>
      <c r="D13" s="8" t="s">
        <v>61</v>
      </c>
      <c r="E13" s="7">
        <f>E8+E11</f>
        <v>1.857179010803383E-3</v>
      </c>
    </row>
    <row r="14" spans="1:5" x14ac:dyDescent="0.35">
      <c r="A14" s="8" t="s">
        <v>62</v>
      </c>
      <c r="B14">
        <v>0.01</v>
      </c>
      <c r="D14" s="8" t="s">
        <v>62</v>
      </c>
      <c r="E14">
        <v>7.4999999999999997E-3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70FE-66C7-451B-90E1-B4AF0A6E20D8}">
  <dimension ref="A1:Z28"/>
  <sheetViews>
    <sheetView workbookViewId="0">
      <selection activeCell="G31" sqref="G31"/>
    </sheetView>
  </sheetViews>
  <sheetFormatPr defaultRowHeight="12.75" x14ac:dyDescent="0.35"/>
  <cols>
    <col min="1" max="1" width="26.3984375" customWidth="1"/>
    <col min="2" max="2" width="19.73046875" bestFit="1" customWidth="1"/>
    <col min="5" max="5" width="17.59765625" bestFit="1" customWidth="1"/>
    <col min="6" max="6" width="20.3984375" bestFit="1" customWidth="1"/>
    <col min="7" max="7" width="17.59765625" bestFit="1" customWidth="1"/>
  </cols>
  <sheetData>
    <row r="1" spans="1:26" ht="15.75" customHeight="1" x14ac:dyDescent="0.35">
      <c r="A1" s="9" t="s">
        <v>64</v>
      </c>
      <c r="B1" s="9" t="s">
        <v>65</v>
      </c>
      <c r="C1" s="9"/>
      <c r="D1" s="9"/>
      <c r="F1" s="9" t="s">
        <v>67</v>
      </c>
      <c r="G1" s="9" t="s">
        <v>66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5">
      <c r="A2">
        <f>Control!D2/Control!C2</f>
        <v>0.1950509461426492</v>
      </c>
      <c r="B2">
        <f>Experiment!D2/Experiment!C2</f>
        <v>0.15306122448979592</v>
      </c>
      <c r="C2">
        <v>0</v>
      </c>
      <c r="F2">
        <f>Control!E2/Control!C2</f>
        <v>0.10189228529839883</v>
      </c>
      <c r="G2">
        <f>Experiment!E2/Experiment!C2</f>
        <v>4.9562682215743441E-2</v>
      </c>
      <c r="H2">
        <v>0</v>
      </c>
    </row>
    <row r="3" spans="1:26" x14ac:dyDescent="0.35">
      <c r="A3">
        <f>Control!D3/Control!C3</f>
        <v>0.18870346598202825</v>
      </c>
      <c r="B3">
        <f>Experiment!D3/Experiment!C3</f>
        <v>0.14777070063694267</v>
      </c>
      <c r="C3">
        <v>0</v>
      </c>
      <c r="F3">
        <f>Control!E3/Control!C3</f>
        <v>8.9858793324775352E-2</v>
      </c>
      <c r="G3">
        <f>Experiment!E3/Experiment!C3</f>
        <v>0.11592356687898089</v>
      </c>
      <c r="H3">
        <v>1</v>
      </c>
    </row>
    <row r="4" spans="1:26" x14ac:dyDescent="0.35">
      <c r="A4">
        <f>Control!D4/Control!C4</f>
        <v>0.18371837183718373</v>
      </c>
      <c r="B4">
        <f>Experiment!D4/Experiment!C4</f>
        <v>0.16402714932126697</v>
      </c>
      <c r="C4">
        <v>0</v>
      </c>
      <c r="F4">
        <f>Control!E4/Control!C4</f>
        <v>0.10451045104510451</v>
      </c>
      <c r="G4">
        <f>Experiment!E4/Experiment!C4</f>
        <v>8.9366515837104074E-2</v>
      </c>
      <c r="H4">
        <v>0</v>
      </c>
    </row>
    <row r="5" spans="1:26" x14ac:dyDescent="0.35">
      <c r="A5">
        <f>Control!D5/Control!C5</f>
        <v>0.18660287081339713</v>
      </c>
      <c r="B5">
        <f>Experiment!D5/Experiment!C5</f>
        <v>0.16686819830713423</v>
      </c>
      <c r="C5">
        <v>0</v>
      </c>
      <c r="F5">
        <f>Control!E5/Control!C5</f>
        <v>0.1255980861244019</v>
      </c>
      <c r="G5">
        <f>Experiment!E5/Experiment!C5</f>
        <v>0.11124546553808948</v>
      </c>
      <c r="H5">
        <v>0</v>
      </c>
    </row>
    <row r="6" spans="1:26" x14ac:dyDescent="0.35">
      <c r="A6">
        <f>Control!D6/Control!C6</f>
        <v>0.19474313022700118</v>
      </c>
      <c r="B6">
        <f>Experiment!D6/Experiment!C6</f>
        <v>0.16826923076923078</v>
      </c>
      <c r="C6">
        <v>0</v>
      </c>
      <c r="F6">
        <f>Control!E6/Control!C6</f>
        <v>7.6463560334528072E-2</v>
      </c>
      <c r="G6">
        <f>Experiment!E6/Experiment!C6</f>
        <v>0.11298076923076923</v>
      </c>
      <c r="H6">
        <v>1</v>
      </c>
    </row>
    <row r="7" spans="1:26" x14ac:dyDescent="0.35">
      <c r="A7">
        <f>Control!D7/Control!C7</f>
        <v>0.16767922235722965</v>
      </c>
      <c r="B7">
        <f>Experiment!D7/Experiment!C7</f>
        <v>0.16370558375634517</v>
      </c>
      <c r="C7">
        <v>0</v>
      </c>
      <c r="F7">
        <f>Control!E7/Control!C7</f>
        <v>9.9635479951397321E-2</v>
      </c>
      <c r="G7">
        <f>Experiment!E7/Experiment!C7</f>
        <v>7.7411167512690351E-2</v>
      </c>
      <c r="H7">
        <v>0</v>
      </c>
    </row>
    <row r="8" spans="1:26" x14ac:dyDescent="0.35">
      <c r="A8">
        <f>Control!D8/Control!C8</f>
        <v>0.19518716577540107</v>
      </c>
      <c r="B8">
        <f>Experiment!D8/Experiment!C8</f>
        <v>0.16282051282051282</v>
      </c>
      <c r="C8">
        <v>0</v>
      </c>
      <c r="F8">
        <f>Control!E8/Control!C8</f>
        <v>0.10160427807486631</v>
      </c>
      <c r="G8">
        <f>Experiment!E8/Experiment!C8</f>
        <v>5.6410256410256411E-2</v>
      </c>
      <c r="H8">
        <v>0</v>
      </c>
    </row>
    <row r="9" spans="1:26" x14ac:dyDescent="0.35">
      <c r="A9">
        <f>Control!D9/Control!C9</f>
        <v>0.17405063291139242</v>
      </c>
      <c r="B9">
        <f>Experiment!D9/Experiment!C9</f>
        <v>0.14417177914110429</v>
      </c>
      <c r="C9">
        <v>0</v>
      </c>
      <c r="F9">
        <f>Control!E9/Control!C9</f>
        <v>0.11075949367088607</v>
      </c>
      <c r="G9">
        <f>Experiment!E9/Experiment!C9</f>
        <v>9.5092024539877307E-2</v>
      </c>
      <c r="H9">
        <v>0</v>
      </c>
    </row>
    <row r="10" spans="1:26" x14ac:dyDescent="0.35">
      <c r="A10">
        <f>Control!D10/Control!C10</f>
        <v>0.18958031837916064</v>
      </c>
      <c r="B10">
        <f>Experiment!D10/Experiment!C10</f>
        <v>0.17216642754662842</v>
      </c>
      <c r="C10">
        <v>0</v>
      </c>
      <c r="F10">
        <f>Control!E10/Control!C10</f>
        <v>8.6830680173661356E-2</v>
      </c>
      <c r="G10">
        <f>Experiment!E10/Experiment!C10</f>
        <v>0.11047345767575323</v>
      </c>
      <c r="H10">
        <v>1</v>
      </c>
    </row>
    <row r="11" spans="1:26" x14ac:dyDescent="0.35">
      <c r="A11">
        <f>Control!D11/Control!C11</f>
        <v>0.19163763066202091</v>
      </c>
      <c r="B11">
        <f>Experiment!D11/Experiment!C11</f>
        <v>0.17790697674418604</v>
      </c>
      <c r="C11">
        <v>0</v>
      </c>
      <c r="F11">
        <f>Control!E11/Control!C11</f>
        <v>0.11265969802555169</v>
      </c>
      <c r="G11">
        <f>Experiment!E11/Experiment!C11</f>
        <v>0.11395348837209303</v>
      </c>
      <c r="H11">
        <v>1</v>
      </c>
    </row>
    <row r="12" spans="1:26" x14ac:dyDescent="0.35">
      <c r="A12">
        <f>Control!D12/Control!C12</f>
        <v>0.22606689734717417</v>
      </c>
      <c r="B12">
        <f>Experiment!D12/Experiment!C12</f>
        <v>0.16550925925925927</v>
      </c>
      <c r="C12">
        <v>0</v>
      </c>
      <c r="F12">
        <f>Control!E12/Control!C12</f>
        <v>0.12110726643598616</v>
      </c>
      <c r="G12">
        <f>Experiment!E12/Experiment!C12</f>
        <v>8.217592592592593E-2</v>
      </c>
      <c r="H12">
        <v>0</v>
      </c>
    </row>
    <row r="13" spans="1:26" x14ac:dyDescent="0.35">
      <c r="A13">
        <f>Control!D13/Control!C13</f>
        <v>0.19331742243436753</v>
      </c>
      <c r="B13">
        <f>Experiment!D13/Experiment!C13</f>
        <v>0.15980024968789014</v>
      </c>
      <c r="C13">
        <v>0</v>
      </c>
      <c r="F13">
        <f>Control!E13/Control!C13</f>
        <v>0.10978520286396182</v>
      </c>
      <c r="G13">
        <f>Experiment!E13/Experiment!C13</f>
        <v>8.7390761548064924E-2</v>
      </c>
      <c r="H13">
        <v>0</v>
      </c>
    </row>
    <row r="14" spans="1:26" x14ac:dyDescent="0.35">
      <c r="A14">
        <f>Control!D14/Control!C14</f>
        <v>0.19097744360902255</v>
      </c>
      <c r="B14">
        <f>Experiment!D14/Experiment!C14</f>
        <v>0.19003115264797507</v>
      </c>
      <c r="C14">
        <v>0</v>
      </c>
      <c r="F14">
        <f>Control!E14/Control!C14</f>
        <v>8.4210526315789472E-2</v>
      </c>
      <c r="G14">
        <f>Experiment!E14/Experiment!C14</f>
        <v>0.1059190031152648</v>
      </c>
      <c r="H14">
        <v>1</v>
      </c>
    </row>
    <row r="15" spans="1:26" x14ac:dyDescent="0.35">
      <c r="A15">
        <f>Control!D15/Control!C15</f>
        <v>0.32689450222882616</v>
      </c>
      <c r="B15">
        <f>Experiment!D15/Experiment!C15</f>
        <v>0.27833572453371591</v>
      </c>
      <c r="C15">
        <v>0</v>
      </c>
      <c r="F15">
        <f>Control!E15/Control!C15</f>
        <v>0.1812778603268945</v>
      </c>
      <c r="G15">
        <f>Experiment!E15/Experiment!C15</f>
        <v>0.13486370157819225</v>
      </c>
      <c r="H15">
        <v>0</v>
      </c>
    </row>
    <row r="16" spans="1:26" x14ac:dyDescent="0.35">
      <c r="A16">
        <f>Control!D16/Control!C16</f>
        <v>0.25470332850940663</v>
      </c>
      <c r="B16">
        <f>Experiment!D16/Experiment!C16</f>
        <v>0.18983557548579971</v>
      </c>
      <c r="C16">
        <v>0</v>
      </c>
      <c r="F16">
        <f>Control!E16/Control!C16</f>
        <v>0.18523878437047755</v>
      </c>
      <c r="G16">
        <f>Experiment!E16/Experiment!C16</f>
        <v>0.1210762331838565</v>
      </c>
      <c r="H16">
        <v>0</v>
      </c>
    </row>
    <row r="17" spans="1:8" x14ac:dyDescent="0.35">
      <c r="A17">
        <f>Control!D17/Control!C17</f>
        <v>0.22740112994350281</v>
      </c>
      <c r="B17">
        <f>Experiment!D17/Experiment!C17</f>
        <v>0.22077922077922077</v>
      </c>
      <c r="C17">
        <v>0</v>
      </c>
      <c r="F17">
        <f>Control!E17/Control!C17</f>
        <v>0.14689265536723164</v>
      </c>
      <c r="G17">
        <f>Experiment!E17/Experiment!C17</f>
        <v>0.14574314574314573</v>
      </c>
      <c r="H17">
        <v>0</v>
      </c>
    </row>
    <row r="18" spans="1:8" x14ac:dyDescent="0.35">
      <c r="A18">
        <f>Control!D18/Control!C18</f>
        <v>0.30698287220026349</v>
      </c>
      <c r="B18">
        <f>Experiment!D18/Experiment!C18</f>
        <v>0.27626459143968873</v>
      </c>
      <c r="C18">
        <v>0</v>
      </c>
      <c r="F18">
        <f>Control!E18/Control!C18</f>
        <v>0.16337285902503293</v>
      </c>
      <c r="G18">
        <f>Experiment!E18/Experiment!C18</f>
        <v>0.15434500648508431</v>
      </c>
      <c r="H18">
        <v>0</v>
      </c>
    </row>
    <row r="19" spans="1:8" x14ac:dyDescent="0.35">
      <c r="A19">
        <f>Control!D19/Control!C19</f>
        <v>0.20923913043478262</v>
      </c>
      <c r="B19">
        <f>Experiment!D19/Experiment!C19</f>
        <v>0.22010869565217392</v>
      </c>
      <c r="C19">
        <v>1</v>
      </c>
      <c r="F19">
        <f>Control!E19/Control!C19</f>
        <v>0.12364130434782608</v>
      </c>
      <c r="G19">
        <f>Experiment!E19/Experiment!C19</f>
        <v>0.16304347826086957</v>
      </c>
      <c r="H19">
        <v>1</v>
      </c>
    </row>
    <row r="20" spans="1:8" x14ac:dyDescent="0.35">
      <c r="A20">
        <f>Control!D20/Control!C20</f>
        <v>0.26522327469553453</v>
      </c>
      <c r="B20">
        <f>Experiment!D20/Experiment!C20</f>
        <v>0.27647867950481431</v>
      </c>
      <c r="C20">
        <v>1</v>
      </c>
      <c r="F20">
        <f>Control!E20/Control!C20</f>
        <v>0.11637347767253045</v>
      </c>
      <c r="G20">
        <f>Experiment!E20/Experiment!C20</f>
        <v>0.13204951856946354</v>
      </c>
      <c r="H20">
        <v>1</v>
      </c>
    </row>
    <row r="21" spans="1:8" x14ac:dyDescent="0.35">
      <c r="A21">
        <f>Control!D21/Control!C21</f>
        <v>0.22752043596730245</v>
      </c>
      <c r="B21">
        <f>Experiment!D21/Experiment!C21</f>
        <v>0.28434065934065933</v>
      </c>
      <c r="C21">
        <v>1</v>
      </c>
      <c r="F21">
        <f>Control!E21/Control!C21</f>
        <v>0.10217983651226158</v>
      </c>
      <c r="G21">
        <f>Experiment!E21/Experiment!C21</f>
        <v>9.2032967032967039E-2</v>
      </c>
      <c r="H21">
        <v>0</v>
      </c>
    </row>
    <row r="22" spans="1:8" x14ac:dyDescent="0.35">
      <c r="A22">
        <f>Control!D22/Control!C22</f>
        <v>0.24645892351274787</v>
      </c>
      <c r="B22">
        <f>Experiment!D22/Experiment!C22</f>
        <v>0.25207756232686979</v>
      </c>
      <c r="C22">
        <v>1</v>
      </c>
      <c r="F22">
        <f>Control!E22/Control!C22</f>
        <v>0.14305949008498584</v>
      </c>
      <c r="G22">
        <f>Experiment!E22/Experiment!C22</f>
        <v>0.17036011080332411</v>
      </c>
      <c r="H22">
        <v>1</v>
      </c>
    </row>
    <row r="23" spans="1:8" x14ac:dyDescent="0.35">
      <c r="A23">
        <f>Control!D23/Control!C23</f>
        <v>0.22907488986784141</v>
      </c>
      <c r="B23">
        <f>Experiment!D23/Experiment!C23</f>
        <v>0.20431654676258992</v>
      </c>
      <c r="C23">
        <v>0</v>
      </c>
      <c r="F23">
        <f>Control!E23/Control!C23</f>
        <v>0.13656387665198239</v>
      </c>
      <c r="G23">
        <f>Experiment!E23/Experiment!C23</f>
        <v>0.14388489208633093</v>
      </c>
      <c r="H23">
        <v>1</v>
      </c>
    </row>
    <row r="24" spans="1:8" x14ac:dyDescent="0.35">
      <c r="A24">
        <f>Control!D24/Control!C24</f>
        <v>0.29725829725829728</v>
      </c>
      <c r="B24">
        <f>Experiment!D24/Experiment!C24</f>
        <v>0.25138121546961328</v>
      </c>
      <c r="C24">
        <v>0</v>
      </c>
      <c r="F24">
        <f>Control!E24/Control!C24</f>
        <v>9.6681096681096687E-2</v>
      </c>
      <c r="G24">
        <f>Experiment!E24/Experiment!C24</f>
        <v>0.14226519337016574</v>
      </c>
      <c r="H24">
        <v>1</v>
      </c>
    </row>
    <row r="25" spans="1:8" x14ac:dyDescent="0.35">
      <c r="A25" s="6" t="s">
        <v>68</v>
      </c>
      <c r="B25">
        <v>23</v>
      </c>
      <c r="F25" s="6" t="s">
        <v>68</v>
      </c>
      <c r="G25">
        <v>23</v>
      </c>
    </row>
    <row r="26" spans="1:8" x14ac:dyDescent="0.35">
      <c r="A26" s="6" t="s">
        <v>69</v>
      </c>
      <c r="B26">
        <f>SUM(C2:C24)</f>
        <v>4</v>
      </c>
      <c r="F26" s="6" t="s">
        <v>69</v>
      </c>
      <c r="G26">
        <f>SUM(H2:H24)</f>
        <v>10</v>
      </c>
    </row>
    <row r="27" spans="1:8" x14ac:dyDescent="0.35">
      <c r="A27" t="s">
        <v>71</v>
      </c>
      <c r="B27">
        <v>0.5</v>
      </c>
      <c r="F27" s="6" t="s">
        <v>71</v>
      </c>
      <c r="G27">
        <v>0.5</v>
      </c>
    </row>
    <row r="28" spans="1:8" x14ac:dyDescent="0.35">
      <c r="A28" s="6" t="s">
        <v>70</v>
      </c>
      <c r="B28">
        <v>2.5999999999999999E-3</v>
      </c>
      <c r="F28" s="6" t="s">
        <v>70</v>
      </c>
      <c r="G28" t="s">
        <v>72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Control</vt:lpstr>
      <vt:lpstr>Experiment</vt:lpstr>
      <vt:lpstr>Sanity checks</vt:lpstr>
      <vt:lpstr>Effect Size Tests</vt:lpstr>
      <vt:lpstr>Sign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 Gao</cp:lastModifiedBy>
  <dcterms:modified xsi:type="dcterms:W3CDTF">2017-11-26T05:02:37Z</dcterms:modified>
</cp:coreProperties>
</file>