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ORKSTATION\artevolver2019\src\main\resources\"/>
    </mc:Choice>
  </mc:AlternateContent>
  <bookViews>
    <workbookView xWindow="0" yWindow="0" windowWidth="38400" windowHeight="17730" firstSheet="5" activeTab="7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ArtEvolver2019 Stats #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D5" i="7"/>
  <c r="C5" i="7"/>
  <c r="D4" i="7"/>
  <c r="C4" i="7"/>
  <c r="G4" i="7"/>
  <c r="G3" i="7"/>
  <c r="D3" i="7"/>
  <c r="C3" i="7"/>
  <c r="G2" i="7"/>
  <c r="O49" i="8" l="1"/>
  <c r="Q49" i="8"/>
  <c r="R49" i="8"/>
  <c r="S49" i="8"/>
  <c r="U49" i="8"/>
  <c r="U48" i="8"/>
  <c r="S48" i="8"/>
  <c r="R48" i="8"/>
  <c r="Q48" i="8"/>
  <c r="O48" i="8"/>
  <c r="O47" i="8"/>
  <c r="Q47" i="8"/>
  <c r="R47" i="8"/>
  <c r="S47" i="8"/>
  <c r="U47" i="8"/>
  <c r="O45" i="8"/>
  <c r="Q45" i="8"/>
  <c r="R45" i="8"/>
  <c r="S45" i="8"/>
  <c r="U45" i="8"/>
  <c r="O44" i="8"/>
  <c r="Q44" i="8"/>
  <c r="R44" i="8"/>
  <c r="S44" i="8"/>
  <c r="U44" i="8"/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<sst xmlns="http://schemas.openxmlformats.org/spreadsheetml/2006/main" count="360" uniqueCount="161">
  <si>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</si>
  <si>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</si>
  <si>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</si>
  <si>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</si>
  <si>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</si>
  <si>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</si>
  <si>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</si>
  <si>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</si>
  <si>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</si>
  <si>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</si>
  <si>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</si>
  <si>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</si>
  <si>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</si>
  <si>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</si>
  <si>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</si>
  <si>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</si>
  <si>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</si>
  <si>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</si>
  <si>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</si>
  <si>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</si>
  <si>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</si>
  <si>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</si>
  <si>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</si>
  <si>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</si>
  <si>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</si>
  <si>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</si>
  <si>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</si>
  <si>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</si>
  <si>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</si>
  <si>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</si>
  <si>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</si>
  <si>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</si>
  <si>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</si>
  <si>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</si>
  <si>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</si>
  <si>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</si>
  <si>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</si>
  <si>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</si>
  <si>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</si>
  <si>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</si>
  <si>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</si>
  <si>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</si>
  <si>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</si>
  <si>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</si>
  <si>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</si>
  <si>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</si>
  <si>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</si>
  <si>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</si>
  <si>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</si>
  <si>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</si>
  <si>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</si>
  <si>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</si>
  <si>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</si>
  <si>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</si>
  <si>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</si>
  <si>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</si>
  <si>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</si>
  <si>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</si>
  <si>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</si>
  <si>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</si>
  <si>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</si>
  <si>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</si>
  <si>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</si>
  <si>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</si>
  <si>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</si>
  <si>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</si>
  <si>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</si>
  <si>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</si>
  <si>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</si>
  <si>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</si>
  <si>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</si>
  <si>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</si>
  <si>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</si>
  <si>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</si>
  <si>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</si>
  <si>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</si>
  <si>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</si>
  <si>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</si>
  <si>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</si>
  <si>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</si>
  <si>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</si>
  <si>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</si>
  <si>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</si>
  <si>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</si>
  <si>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</si>
  <si>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</si>
  <si>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</si>
  <si>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</si>
  <si>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</si>
  <si>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</si>
  <si>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</si>
  <si>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</si>
  <si>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</si>
  <si>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</si>
  <si>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</si>
  <si>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</si>
  <si>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</si>
  <si>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</si>
  <si>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</si>
  <si>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</si>
  <si>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</si>
  <si>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</si>
  <si>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</si>
  <si>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</si>
  <si>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</si>
  <si>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</si>
  <si>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</si>
  <si>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</si>
  <si>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</si>
  <si>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</si>
  <si>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</si>
  <si>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</si>
  <si>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</si>
  <si>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</si>
  <si>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</si>
  <si>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</si>
  <si>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</si>
  <si>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</si>
  <si>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</si>
  <si>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</si>
  <si>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</si>
  <si>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</si>
  <si>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</si>
  <si>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</si>
  <si>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</si>
  <si>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</si>
  <si>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</si>
  <si>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</si>
  <si>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</si>
  <si>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</si>
  <si>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</si>
  <si>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</si>
  <si>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</si>
  <si>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</si>
  <si>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</si>
  <si>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</si>
  <si>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</si>
  <si>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</si>
  <si>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</si>
  <si>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</si>
  <si>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</si>
  <si>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</si>
  <si>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</si>
  <si>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</si>
  <si>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</si>
  <si>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</si>
  <si>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</si>
  <si>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111-campito</t>
  </si>
  <si>
    <t>Restore processing from 2x 78% cloned drawings</t>
  </si>
  <si>
    <t>score</t>
  </si>
  <si>
    <t>beta_01</t>
  </si>
  <si>
    <t>full (0,1)</t>
  </si>
  <si>
    <t>1x Scale - 10% CrossOver - 100% Random Close Jump</t>
  </si>
  <si>
    <t>1x Scale - 10% CrossOver (and return) - 100% Random Close Jump</t>
  </si>
  <si>
    <t>i: 20000 - good: 747 - p: 8 - jump: 2 - cross: 1 - best: 0,7390638441986481 - total time: 154,6580047607422 seconds</t>
  </si>
  <si>
    <t>i: 20000 - good: 1412 - p: 8 - jump: 2 - cross: 1 - best: 0,7923355887939221 - total time: 121,45800018310547 seconds</t>
  </si>
  <si>
    <t>threads</t>
  </si>
  <si>
    <t>avg cpu %</t>
  </si>
  <si>
    <t>score per sec</t>
  </si>
  <si>
    <t>good iterations</t>
  </si>
  <si>
    <t>thread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</si>
</sst>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  <numFmt numFmtId="172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1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#2'!$D$2:$D$1000</c:f>
              <c:numCache>
                <c:formatCode>General</c:formatCode>
                <c:ptCount val="999"/>
                <c:pt idx="0">
                  <c:v>3560</c:v>
                </c:pt>
                <c:pt idx="1">
                  <c:v>7608</c:v>
                </c:pt>
                <c:pt idx="2">
                  <c:v>15306</c:v>
                </c:pt>
                <c:pt idx="3">
                  <c:v>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#2'!$E$2:$E$1000</c:f>
              <c:numCache>
                <c:formatCode>General</c:formatCode>
                <c:ptCount val="999"/>
                <c:pt idx="0">
                  <c:v>365.31100463867102</c:v>
                </c:pt>
                <c:pt idx="1">
                  <c:v>360.00399780273398</c:v>
                </c:pt>
                <c:pt idx="2">
                  <c:v>361.46398925781199</c:v>
                </c:pt>
                <c:pt idx="3">
                  <c:v>361.34100341796801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#2'!$F$3:$F$1000</c:f>
              <c:numCache>
                <c:formatCode>0.0000</c:formatCode>
                <c:ptCount val="998"/>
                <c:pt idx="0">
                  <c:v>0.781269916640287</c:v>
                </c:pt>
                <c:pt idx="1">
                  <c:v>0.78259557194197704</c:v>
                </c:pt>
                <c:pt idx="2">
                  <c:v>0.78139278376751098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#2'!$G$2:$G$1000</c:f>
              <c:numCache>
                <c:formatCode>0.00000000</c:formatCode>
                <c:ptCount val="999"/>
                <c:pt idx="0">
                  <c:v>2.128385485460205E-3</c:v>
                </c:pt>
                <c:pt idx="1">
                  <c:v>2.1701701131340988E-3</c:v>
                </c:pt>
                <c:pt idx="2">
                  <c:v>2.1650720270886942E-3</c:v>
                </c:pt>
                <c:pt idx="3">
                  <c:v>2.1624802509989808E-3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#2'!$H$2:$H$1000</c:f>
              <c:numCache>
                <c:formatCode>General</c:formatCode>
                <c:ptCount val="999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#2'!$I$2:$I$1000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#2'!$J$2:$J$1000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#2'!$K$2:$K$1000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9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0</xdr:row>
      <xdr:rowOff>66675</xdr:rowOff>
    </xdr:from>
    <xdr:to>
      <xdr:col>38</xdr:col>
      <xdr:colOff>104775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1" topLeftCell="A11" activePane="bottomLeft" state="frozen"/>
      <selection pane="bottomLeft" activeCell="M49" sqref="M49"/>
    </sheetView>
  </sheetViews>
  <sheetFormatPr defaultRowHeight="15"/>
  <cols>
    <col min="2" max="2" width="59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7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3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3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3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3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3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3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3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3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3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3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3">
      <c r="A43" s="1" t="s">
        <v>146</v>
      </c>
      <c r="B43" s="1" t="s">
        <v>153</v>
      </c>
      <c r="C43" s="76" t="s">
        <v>150</v>
      </c>
      <c r="D43" s="60">
        <v>2</v>
      </c>
      <c r="E43" s="60">
        <v>2</v>
      </c>
      <c r="F43" s="76" t="s">
        <v>151</v>
      </c>
      <c r="G43" s="76">
        <v>1</v>
      </c>
      <c r="H43" s="76">
        <v>0</v>
      </c>
      <c r="I43" s="76">
        <v>0</v>
      </c>
      <c r="J43" s="76">
        <v>0</v>
      </c>
      <c r="K43" s="76">
        <v>1</v>
      </c>
      <c r="L43" s="76">
        <v>8</v>
      </c>
      <c r="M43" s="78">
        <v>152.78</v>
      </c>
      <c r="N43" s="60">
        <v>20000</v>
      </c>
      <c r="O43" s="69">
        <f t="shared" ref="O43" si="6">N43/(M43/60)</f>
        <v>7854.4312082733331</v>
      </c>
      <c r="P43" s="76">
        <v>1624</v>
      </c>
      <c r="Q43" s="76">
        <f t="shared" ref="Q43" si="7">P43/D43</f>
        <v>812</v>
      </c>
      <c r="R43" s="77">
        <f t="shared" ref="R43" si="8">P43/N43</f>
        <v>8.1199999999999994E-2</v>
      </c>
      <c r="S43" s="69">
        <f t="shared" ref="S43" si="9">P43/(M43/60)</f>
        <v>637.77981411179474</v>
      </c>
      <c r="T43" s="79">
        <v>0.74805017876096302</v>
      </c>
      <c r="U43" s="69">
        <f t="shared" ref="U43" si="10">T43/M43*100000</f>
        <v>489.62572245121288</v>
      </c>
      <c r="V43" s="76"/>
    </row>
    <row r="44" spans="1:23">
      <c r="C44" s="76" t="s">
        <v>150</v>
      </c>
      <c r="D44" s="60">
        <v>2</v>
      </c>
      <c r="E44" s="60">
        <v>2</v>
      </c>
      <c r="F44" s="76" t="s">
        <v>151</v>
      </c>
      <c r="G44" s="76">
        <v>1</v>
      </c>
      <c r="H44" s="76">
        <v>0</v>
      </c>
      <c r="I44" s="76">
        <v>0</v>
      </c>
      <c r="J44" s="76">
        <v>0</v>
      </c>
      <c r="K44" s="76">
        <v>1</v>
      </c>
      <c r="L44" s="76">
        <v>8</v>
      </c>
      <c r="M44" s="78">
        <v>167.15</v>
      </c>
      <c r="N44" s="60">
        <v>20000</v>
      </c>
      <c r="O44" s="69">
        <f t="shared" ref="O44" si="11">N44/(M44/60)</f>
        <v>7179.1803769069693</v>
      </c>
      <c r="P44" s="76">
        <v>1642</v>
      </c>
      <c r="Q44" s="76">
        <f t="shared" ref="Q44" si="12">P44/D44</f>
        <v>821</v>
      </c>
      <c r="R44" s="77">
        <f t="shared" ref="R44" si="13">P44/N44</f>
        <v>8.2100000000000006E-2</v>
      </c>
      <c r="S44" s="69">
        <f t="shared" ref="S44" si="14">P44/(M44/60)</f>
        <v>589.41070894406221</v>
      </c>
      <c r="T44" s="79">
        <v>0.74831692363555102</v>
      </c>
      <c r="U44" s="69">
        <f t="shared" ref="U44" si="15">T44/M44*100000</f>
        <v>447.69184782264495</v>
      </c>
      <c r="V44" s="76"/>
    </row>
    <row r="45" spans="1:23">
      <c r="C45" s="76" t="s">
        <v>150</v>
      </c>
      <c r="D45" s="60">
        <v>4</v>
      </c>
      <c r="E45" s="60">
        <v>2</v>
      </c>
      <c r="F45" s="76" t="s">
        <v>151</v>
      </c>
      <c r="G45" s="76">
        <v>1</v>
      </c>
      <c r="H45" s="76">
        <v>0</v>
      </c>
      <c r="I45" s="76">
        <v>0</v>
      </c>
      <c r="J45" s="76">
        <v>0</v>
      </c>
      <c r="K45" s="76">
        <v>1</v>
      </c>
      <c r="L45" s="76">
        <v>8</v>
      </c>
      <c r="M45" s="78">
        <v>309.10000000000002</v>
      </c>
      <c r="N45" s="60">
        <v>40000</v>
      </c>
      <c r="O45" s="69">
        <f t="shared" ref="O45" si="16">N45/(M45/60)</f>
        <v>7764.4775153671944</v>
      </c>
      <c r="P45" s="76">
        <v>1891</v>
      </c>
      <c r="Q45" s="76">
        <f t="shared" ref="Q45" si="17">P45/D45</f>
        <v>472.75</v>
      </c>
      <c r="R45" s="77">
        <f t="shared" ref="R45" si="18">P45/N45</f>
        <v>4.7274999999999998E-2</v>
      </c>
      <c r="S45" s="69">
        <f t="shared" ref="S45" si="19">P45/(M45/60)</f>
        <v>367.06567453898413</v>
      </c>
      <c r="T45" s="79">
        <v>0.75006322970783701</v>
      </c>
      <c r="U45" s="69">
        <f t="shared" ref="U45" si="20">T45/M45*100000</f>
        <v>242.66037842375832</v>
      </c>
      <c r="V45" s="76"/>
    </row>
    <row r="46" spans="1:23">
      <c r="C46" s="76" t="s">
        <v>150</v>
      </c>
      <c r="D46" s="60">
        <v>4</v>
      </c>
      <c r="E46" s="60">
        <v>2</v>
      </c>
      <c r="F46" s="76" t="s">
        <v>151</v>
      </c>
      <c r="G46" s="76">
        <v>1</v>
      </c>
      <c r="H46" s="76">
        <v>0</v>
      </c>
      <c r="I46" s="76">
        <v>0</v>
      </c>
      <c r="J46" s="76">
        <v>0</v>
      </c>
      <c r="K46" s="76">
        <v>1</v>
      </c>
      <c r="L46" s="76">
        <v>8</v>
      </c>
      <c r="M46" s="78"/>
      <c r="N46" s="60">
        <v>40000</v>
      </c>
      <c r="O46" s="69"/>
      <c r="P46" s="76"/>
      <c r="Q46" s="76"/>
      <c r="R46" s="77"/>
      <c r="S46" s="69"/>
      <c r="T46" s="79"/>
      <c r="U46" s="69"/>
      <c r="V46" s="76"/>
    </row>
    <row r="47" spans="1:23">
      <c r="A47" s="13"/>
      <c r="B47" s="13"/>
      <c r="C47" s="10" t="s">
        <v>150</v>
      </c>
      <c r="D47" s="61">
        <v>8</v>
      </c>
      <c r="E47" s="61">
        <v>2</v>
      </c>
      <c r="F47" s="10" t="s">
        <v>151</v>
      </c>
      <c r="G47" s="10">
        <v>1</v>
      </c>
      <c r="H47" s="10">
        <v>0</v>
      </c>
      <c r="I47" s="10">
        <v>0</v>
      </c>
      <c r="J47" s="10">
        <v>0</v>
      </c>
      <c r="K47" s="10">
        <v>1</v>
      </c>
      <c r="L47" s="10">
        <v>8</v>
      </c>
      <c r="M47" s="64">
        <v>679.73</v>
      </c>
      <c r="N47" s="61">
        <v>80000</v>
      </c>
      <c r="O47" s="65">
        <f t="shared" ref="O47:O48" si="21">N47/(M47/60)</f>
        <v>7061.6274108837333</v>
      </c>
      <c r="P47" s="10">
        <v>2019</v>
      </c>
      <c r="Q47" s="10">
        <f t="shared" ref="Q47:Q48" si="22">P47/D47</f>
        <v>252.375</v>
      </c>
      <c r="R47" s="66">
        <f t="shared" ref="R47:R48" si="23">P47/N47</f>
        <v>2.52375E-2</v>
      </c>
      <c r="S47" s="65">
        <f t="shared" ref="S47:S48" si="24">P47/(M47/60)</f>
        <v>178.21782178217822</v>
      </c>
      <c r="T47" s="67">
        <v>0.75319783112675198</v>
      </c>
      <c r="U47" s="65">
        <f t="shared" ref="U47:U48" si="25">T47/M47*100000</f>
        <v>110.80838437714269</v>
      </c>
      <c r="V47" s="13"/>
    </row>
    <row r="48" spans="1:23">
      <c r="A48" s="1" t="s">
        <v>146</v>
      </c>
      <c r="B48" s="1" t="s">
        <v>152</v>
      </c>
      <c r="C48" s="76" t="s">
        <v>150</v>
      </c>
      <c r="D48" s="60">
        <v>8</v>
      </c>
      <c r="E48" s="60">
        <v>2</v>
      </c>
      <c r="F48" s="76" t="s">
        <v>151</v>
      </c>
      <c r="G48" s="76">
        <v>1</v>
      </c>
      <c r="H48" s="76">
        <v>0</v>
      </c>
      <c r="I48" s="76">
        <v>0</v>
      </c>
      <c r="J48" s="76">
        <v>0</v>
      </c>
      <c r="K48" s="76">
        <v>1</v>
      </c>
      <c r="L48" s="76">
        <v>8</v>
      </c>
      <c r="M48" s="78">
        <v>154.65</v>
      </c>
      <c r="N48" s="60">
        <v>20000</v>
      </c>
      <c r="O48" s="69">
        <f t="shared" si="21"/>
        <v>7759.4568380213377</v>
      </c>
      <c r="P48" s="76">
        <v>747</v>
      </c>
      <c r="Q48" s="76">
        <f t="shared" si="22"/>
        <v>93.375</v>
      </c>
      <c r="R48" s="77">
        <f t="shared" si="23"/>
        <v>3.7350000000000001E-2</v>
      </c>
      <c r="S48" s="69">
        <f t="shared" si="24"/>
        <v>289.81571290009697</v>
      </c>
      <c r="T48" s="79">
        <v>0.73906384419864801</v>
      </c>
      <c r="U48" s="69">
        <f t="shared" si="25"/>
        <v>477.89449996679468</v>
      </c>
      <c r="W48" t="s">
        <v>154</v>
      </c>
    </row>
    <row r="49" spans="3:23">
      <c r="C49" s="76" t="s">
        <v>150</v>
      </c>
      <c r="D49" s="60">
        <v>8</v>
      </c>
      <c r="E49" s="60">
        <v>2</v>
      </c>
      <c r="F49" s="76" t="s">
        <v>151</v>
      </c>
      <c r="G49" s="76">
        <v>1</v>
      </c>
      <c r="H49" s="76">
        <v>0</v>
      </c>
      <c r="I49" s="76">
        <v>0</v>
      </c>
      <c r="J49" s="76">
        <v>0</v>
      </c>
      <c r="K49" s="76">
        <v>1</v>
      </c>
      <c r="L49" s="76">
        <v>8</v>
      </c>
      <c r="M49" s="78">
        <v>121.45</v>
      </c>
      <c r="N49" s="60">
        <v>40000</v>
      </c>
      <c r="O49" s="69">
        <f t="shared" ref="O49" si="26">N49/(M49/60)</f>
        <v>19761.218608480853</v>
      </c>
      <c r="P49" s="76">
        <v>1412</v>
      </c>
      <c r="Q49" s="76">
        <f t="shared" ref="Q49" si="27">P49/D49</f>
        <v>176.5</v>
      </c>
      <c r="R49" s="77">
        <f t="shared" ref="R49" si="28">P49/N49</f>
        <v>3.5299999999999998E-2</v>
      </c>
      <c r="S49" s="69">
        <f t="shared" ref="S49" si="29">P49/(M49/60)</f>
        <v>697.57101687937416</v>
      </c>
      <c r="T49" s="79">
        <v>0.79233558879392196</v>
      </c>
      <c r="U49" s="69">
        <f t="shared" ref="U49" si="30">T49/M49*100000</f>
        <v>652.39653255983694</v>
      </c>
      <c r="W49" t="s">
        <v>155</v>
      </c>
    </row>
    <row r="50" spans="3:23">
      <c r="C50" s="76" t="s">
        <v>150</v>
      </c>
      <c r="D50" s="60">
        <v>8</v>
      </c>
      <c r="E50" s="60">
        <v>2</v>
      </c>
      <c r="F50" s="76" t="s">
        <v>151</v>
      </c>
      <c r="G50" s="76">
        <v>1</v>
      </c>
      <c r="H50" s="76">
        <v>0</v>
      </c>
      <c r="I50" s="76">
        <v>0</v>
      </c>
      <c r="J50" s="76">
        <v>0</v>
      </c>
      <c r="K50" s="76">
        <v>1</v>
      </c>
      <c r="L50" s="76">
        <v>8</v>
      </c>
      <c r="M50" s="78"/>
      <c r="N50" s="60">
        <v>80000</v>
      </c>
      <c r="O50" s="69"/>
      <c r="P50" s="76"/>
      <c r="Q50" s="76"/>
      <c r="R50" s="77"/>
      <c r="S50" s="69"/>
      <c r="T50" s="79"/>
      <c r="U50" s="69"/>
    </row>
    <row r="51" spans="3:23">
      <c r="C51" s="76"/>
      <c r="D51" s="60"/>
      <c r="E51" s="60"/>
      <c r="F51" s="76"/>
      <c r="G51" s="76"/>
      <c r="H51" s="76"/>
      <c r="I51" s="76"/>
      <c r="J51" s="76"/>
      <c r="K51" s="76"/>
      <c r="L51" s="76"/>
      <c r="M51" s="78"/>
      <c r="N51" s="60"/>
      <c r="O51" s="69"/>
      <c r="P51" s="76"/>
      <c r="Q51" s="76"/>
      <c r="R51" s="77"/>
      <c r="S51" s="69"/>
      <c r="T51" s="79"/>
      <c r="U51" s="69"/>
    </row>
    <row r="52" spans="3:23">
      <c r="C52" s="76"/>
      <c r="D52" s="60"/>
      <c r="E52" s="60"/>
      <c r="F52" s="76"/>
      <c r="G52" s="76"/>
      <c r="H52" s="76"/>
      <c r="I52" s="76"/>
      <c r="J52" s="76"/>
      <c r="K52" s="76"/>
      <c r="L52" s="76"/>
      <c r="M52" s="78"/>
      <c r="N52" s="60"/>
      <c r="O52" s="69"/>
      <c r="P52" s="76"/>
      <c r="Q52" s="76"/>
      <c r="R52" s="77"/>
      <c r="S52" s="69"/>
      <c r="T52" s="79"/>
      <c r="U52" s="69"/>
    </row>
    <row r="53" spans="3:23">
      <c r="C53" s="76"/>
      <c r="D53" s="60"/>
      <c r="E53" s="60"/>
      <c r="F53" s="76"/>
      <c r="G53" s="76"/>
      <c r="H53" s="76"/>
      <c r="I53" s="76"/>
      <c r="J53" s="76"/>
      <c r="K53" s="76"/>
      <c r="L53" s="76"/>
      <c r="M53" s="78"/>
      <c r="N53" s="60"/>
      <c r="O53" s="69"/>
      <c r="P53" s="76"/>
      <c r="Q53" s="76"/>
      <c r="R53" s="77"/>
      <c r="S53" s="69"/>
      <c r="T53" s="79"/>
      <c r="U53" s="69"/>
    </row>
    <row r="54" spans="3:23">
      <c r="C54" s="76"/>
      <c r="D54" s="60"/>
      <c r="E54" s="60"/>
      <c r="F54" s="76"/>
      <c r="G54" s="76"/>
      <c r="H54" s="76"/>
      <c r="I54" s="76"/>
      <c r="J54" s="76"/>
      <c r="K54" s="76"/>
      <c r="L54" s="76"/>
      <c r="M54" s="78"/>
      <c r="N54" s="60"/>
      <c r="O54" s="69"/>
      <c r="P54" s="76"/>
      <c r="Q54" s="76"/>
      <c r="R54" s="77"/>
      <c r="S54" s="69"/>
      <c r="T54" s="79"/>
      <c r="U54" s="69"/>
    </row>
  </sheetData>
  <conditionalFormatting sqref="T2:T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7 T50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7" sqref="E57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148</v>
      </c>
      <c r="C2" s="76" t="s">
        <v>147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xSplit="1" topLeftCell="B1" activePane="topRight" state="frozen"/>
      <selection pane="topRight" activeCell="G28" sqref="G28"/>
    </sheetView>
  </sheetViews>
  <sheetFormatPr defaultRowHeight="15"/>
  <cols>
    <col min="1" max="1" width="9.140625" style="75"/>
    <col min="2" max="2" width="9.5703125" style="82" bestFit="1" customWidth="1"/>
    <col min="3" max="3" width="17.85546875" bestFit="1" customWidth="1"/>
    <col min="16" max="16" width="9.140625" customWidth="1"/>
  </cols>
  <sheetData>
    <row r="1" spans="1:3">
      <c r="A1" s="2" t="s">
        <v>114</v>
      </c>
      <c r="B1" s="83" t="s">
        <v>66</v>
      </c>
      <c r="C1" s="2" t="s">
        <v>149</v>
      </c>
    </row>
    <row r="2" spans="1:3">
      <c r="A2" s="76">
        <v>2</v>
      </c>
      <c r="B2" s="81">
        <v>20000</v>
      </c>
      <c r="C2" s="62">
        <v>0.74924456035975595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Normal="100" workbookViewId="0">
      <selection activeCell="C6" sqref="C6"/>
    </sheetView>
  </sheetViews>
  <sheetFormatPr defaultRowHeight="15"/>
  <cols>
    <col min="1" max="1" width="9.5703125" bestFit="1" customWidth="1"/>
    <col min="2" max="3" width="9.5703125" customWidth="1"/>
    <col min="4" max="4" width="14.5703125" bestFit="1" customWidth="1"/>
    <col min="5" max="5" width="8.140625" bestFit="1" customWidth="1"/>
    <col min="6" max="6" width="6.5703125" bestFit="1" customWidth="1"/>
    <col min="7" max="7" width="12.42578125" bestFit="1" customWidth="1"/>
    <col min="8" max="8" width="13.42578125" bestFit="1" customWidth="1"/>
    <col min="9" max="9" width="14.42578125" bestFit="1" customWidth="1"/>
    <col min="10" max="10" width="12" bestFit="1" customWidth="1"/>
    <col min="11" max="11" width="9" bestFit="1" customWidth="1"/>
  </cols>
  <sheetData>
    <row r="1" spans="1:11">
      <c r="A1" s="2" t="s">
        <v>156</v>
      </c>
      <c r="B1" s="2" t="s">
        <v>157</v>
      </c>
      <c r="C1" s="2" t="s">
        <v>66</v>
      </c>
      <c r="D1" s="7" t="s">
        <v>159</v>
      </c>
      <c r="E1" s="2" t="s">
        <v>68</v>
      </c>
      <c r="F1" s="2" t="s">
        <v>149</v>
      </c>
      <c r="G1" s="2" t="s">
        <v>158</v>
      </c>
      <c r="H1" s="2" t="s">
        <v>160</v>
      </c>
      <c r="I1" s="10"/>
      <c r="J1" s="10"/>
      <c r="K1" s="10"/>
    </row>
    <row r="2" spans="1:11">
      <c r="A2" s="1">
        <v>1</v>
      </c>
      <c r="B2" s="85">
        <v>0.06</v>
      </c>
      <c r="C2" s="1">
        <v>50000</v>
      </c>
      <c r="D2" s="1">
        <v>3560</v>
      </c>
      <c r="E2" s="1">
        <v>365.31100463867102</v>
      </c>
      <c r="F2" s="86">
        <v>0.77752263995183302</v>
      </c>
      <c r="G2" s="84">
        <f>F2/E2</f>
        <v>2.128385485460205E-3</v>
      </c>
      <c r="H2" s="1">
        <v>1</v>
      </c>
    </row>
    <row r="3" spans="1:11">
      <c r="A3" s="1">
        <v>2</v>
      </c>
      <c r="B3" s="85">
        <v>0.09</v>
      </c>
      <c r="C3" s="1">
        <f>49000*A3</f>
        <v>98000</v>
      </c>
      <c r="D3" s="1">
        <f>3808+3800</f>
        <v>7608</v>
      </c>
      <c r="E3" s="1">
        <v>360.00399780273398</v>
      </c>
      <c r="F3" s="87">
        <v>0.781269916640287</v>
      </c>
      <c r="G3" s="84">
        <f>F3/E3</f>
        <v>2.1701701131340988E-3</v>
      </c>
    </row>
    <row r="4" spans="1:11">
      <c r="A4" s="1">
        <v>4</v>
      </c>
      <c r="B4" s="85">
        <v>0.17</v>
      </c>
      <c r="C4" s="1">
        <f>48000+48000+49000+29000</f>
        <v>174000</v>
      </c>
      <c r="D4" s="1">
        <f>4080+4115+3061+4050</f>
        <v>15306</v>
      </c>
      <c r="E4" s="1">
        <v>361.46398925781199</v>
      </c>
      <c r="F4" s="87">
        <v>0.78259557194197704</v>
      </c>
      <c r="G4" s="84">
        <f>F4/E4</f>
        <v>2.1650720270886942E-3</v>
      </c>
    </row>
    <row r="5" spans="1:11">
      <c r="A5" s="1">
        <v>8</v>
      </c>
      <c r="B5" s="85">
        <v>0.32</v>
      </c>
      <c r="C5" s="1">
        <f>46000+46000+46000+46000+46000+44000+46000+47000</f>
        <v>367000</v>
      </c>
      <c r="D5" s="1">
        <f>3986+3961+4012+3957+3935+3860+3938+3927</f>
        <v>31576</v>
      </c>
      <c r="E5" s="1">
        <v>361.34100341796801</v>
      </c>
      <c r="F5" s="87">
        <v>0.78139278376751098</v>
      </c>
      <c r="G5" s="84">
        <f>F5/E5</f>
        <v>2.1624802509989808E-3</v>
      </c>
    </row>
    <row r="6" spans="1:11">
      <c r="A6" s="1">
        <v>16</v>
      </c>
      <c r="B6" s="85">
        <v>0.6</v>
      </c>
      <c r="C6" s="1"/>
    </row>
    <row r="7" spans="1:11">
      <c r="A7" s="1"/>
      <c r="B7" s="1"/>
      <c r="C7" s="1"/>
    </row>
    <row r="8" spans="1:11">
      <c r="A8" s="1"/>
      <c r="B8" s="1"/>
      <c r="C8" s="1"/>
    </row>
    <row r="9" spans="1:11">
      <c r="A9" s="1"/>
      <c r="B9" s="1"/>
      <c r="C9" s="1"/>
    </row>
    <row r="10" spans="1:11">
      <c r="A10" s="1"/>
      <c r="B10" s="1"/>
      <c r="C10" s="1"/>
    </row>
    <row r="11" spans="1:11">
      <c r="A11" s="1"/>
      <c r="B11" s="1"/>
      <c r="C11" s="1"/>
    </row>
    <row r="12" spans="1:11">
      <c r="A12" s="1"/>
      <c r="B12" s="1"/>
      <c r="C12" s="1"/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</sheetData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ArtEvolver2019 Stats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WORKSTATION</cp:lastModifiedBy>
  <dcterms:created xsi:type="dcterms:W3CDTF">2017-12-06T23:13:59Z</dcterms:created>
  <dcterms:modified xsi:type="dcterms:W3CDTF">2019-07-25T04:09:01Z</dcterms:modified>
</cp:coreProperties>
</file>